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/Users/yurkanis.y/Downloads/"/>
    </mc:Choice>
  </mc:AlternateContent>
  <xr:revisionPtr revIDLastSave="0" documentId="13_ncr:1_{B67C62B4-BB91-E847-89FD-E6C80A1EDD15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Калькулятор від 11.07.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E156" i="4"/>
  <c r="E155" i="4" l="1"/>
  <c r="I15" i="4" l="1"/>
  <c r="C23" i="4" s="1"/>
  <c r="I9" i="4"/>
  <c r="I10" i="4" s="1"/>
  <c r="F156" i="4"/>
  <c r="D156" i="4"/>
  <c r="F155" i="4"/>
  <c r="D155" i="4"/>
  <c r="F154" i="4"/>
  <c r="E154" i="4"/>
  <c r="C154" i="4"/>
  <c r="I147" i="4"/>
  <c r="C155" i="4" s="1"/>
  <c r="I141" i="4"/>
  <c r="I146" i="4" s="1"/>
  <c r="F130" i="4"/>
  <c r="E130" i="4"/>
  <c r="D130" i="4"/>
  <c r="F129" i="4"/>
  <c r="E129" i="4"/>
  <c r="D129" i="4"/>
  <c r="F128" i="4"/>
  <c r="E128" i="4"/>
  <c r="C128" i="4"/>
  <c r="I121" i="4"/>
  <c r="C129" i="4" s="1"/>
  <c r="I115" i="4"/>
  <c r="I116" i="4" s="1"/>
  <c r="K114" i="4"/>
  <c r="I120" i="4" s="1"/>
  <c r="F105" i="4"/>
  <c r="E105" i="4"/>
  <c r="D105" i="4"/>
  <c r="F104" i="4"/>
  <c r="E104" i="4"/>
  <c r="D104" i="4"/>
  <c r="F103" i="4"/>
  <c r="E103" i="4"/>
  <c r="C103" i="4"/>
  <c r="I96" i="4"/>
  <c r="C104" i="4" s="1"/>
  <c r="I90" i="4"/>
  <c r="T105" i="4" s="1"/>
  <c r="K89" i="4"/>
  <c r="I95" i="4" s="1"/>
  <c r="F77" i="4"/>
  <c r="D77" i="4"/>
  <c r="F76" i="4"/>
  <c r="D76" i="4"/>
  <c r="F75" i="4"/>
  <c r="E75" i="4"/>
  <c r="C75" i="4"/>
  <c r="I68" i="4"/>
  <c r="C76" i="4" s="1"/>
  <c r="I62" i="4"/>
  <c r="F50" i="4"/>
  <c r="E50" i="4"/>
  <c r="D50" i="4"/>
  <c r="F49" i="4"/>
  <c r="E49" i="4"/>
  <c r="D49" i="4"/>
  <c r="F48" i="4"/>
  <c r="E48" i="4"/>
  <c r="C48" i="4"/>
  <c r="I41" i="4"/>
  <c r="C49" i="4" s="1"/>
  <c r="I35" i="4"/>
  <c r="T50" i="4" s="1"/>
  <c r="K34" i="4"/>
  <c r="I40" i="4" s="1"/>
  <c r="F24" i="4"/>
  <c r="E24" i="4"/>
  <c r="D24" i="4"/>
  <c r="F23" i="4"/>
  <c r="E23" i="4"/>
  <c r="D23" i="4"/>
  <c r="F22" i="4"/>
  <c r="C22" i="4"/>
  <c r="K8" i="4"/>
  <c r="I14" i="4" s="1"/>
  <c r="I11" i="4" l="1"/>
  <c r="S24" i="4" s="1"/>
  <c r="I117" i="4"/>
  <c r="S130" i="4" s="1"/>
  <c r="T130" i="4"/>
  <c r="E76" i="4"/>
  <c r="I64" i="4" s="1"/>
  <c r="S77" i="4" s="1"/>
  <c r="G130" i="4"/>
  <c r="G129" i="4"/>
  <c r="I92" i="4"/>
  <c r="S105" i="4" s="1"/>
  <c r="I37" i="4"/>
  <c r="S50" i="4" s="1"/>
  <c r="T24" i="4"/>
  <c r="I63" i="4"/>
  <c r="T77" i="4"/>
  <c r="T156" i="4"/>
  <c r="I142" i="4"/>
  <c r="G104" i="4"/>
  <c r="G24" i="4"/>
  <c r="G105" i="4"/>
  <c r="G23" i="4"/>
  <c r="I143" i="4"/>
  <c r="S156" i="4" s="1"/>
  <c r="I36" i="4"/>
  <c r="K140" i="4"/>
  <c r="E77" i="4"/>
  <c r="I91" i="4"/>
  <c r="K61" i="4"/>
  <c r="I67" i="4" s="1"/>
  <c r="G155" i="4" l="1"/>
  <c r="G156" i="4"/>
  <c r="G49" i="4"/>
  <c r="G50" i="4"/>
  <c r="G77" i="4"/>
  <c r="G76" i="4"/>
</calcChain>
</file>

<file path=xl/sharedStrings.xml><?xml version="1.0" encoding="utf-8"?>
<sst xmlns="http://schemas.openxmlformats.org/spreadsheetml/2006/main" count="306" uniqueCount="56">
  <si>
    <t xml:space="preserve">Дата отримання кредиту </t>
  </si>
  <si>
    <t>Сума кредиту, грн</t>
  </si>
  <si>
    <t>Загальна вартість кредиту, грн</t>
  </si>
  <si>
    <t>Проценти за користування кредитом (Загальні витрати), грн</t>
  </si>
  <si>
    <t>Реальна річна процентна ставка, %</t>
  </si>
  <si>
    <t>Дата повернення кредиту</t>
  </si>
  <si>
    <t>№ з/п</t>
  </si>
  <si>
    <t>Дата видачі кредиту/
дата платежу</t>
  </si>
  <si>
    <t>Кількість днів у розрахунковому періоді</t>
  </si>
  <si>
    <t>Види платежів за кредитом</t>
  </si>
  <si>
    <t>сума кредиту за договором/
погашення суми кредиту</t>
  </si>
  <si>
    <t>проценти за користування кредитом</t>
  </si>
  <si>
    <t>платежі за супровідні послуги</t>
  </si>
  <si>
    <t>кредитодавця</t>
  </si>
  <si>
    <t>третіх осіб</t>
  </si>
  <si>
    <t>за обслуговування
кредитної заборгованості</t>
  </si>
  <si>
    <t>комісія за надання кредиту</t>
  </si>
  <si>
    <t>інші послуги кредитодавця</t>
  </si>
  <si>
    <t>кредитного посередника (за наявності)</t>
  </si>
  <si>
    <t>комісійний збір</t>
  </si>
  <si>
    <t>інша плата за послуги
кредитного посередника</t>
  </si>
  <si>
    <t>за розрахунково-касове
обслуговування</t>
  </si>
  <si>
    <t>послуги нотаріуса</t>
  </si>
  <si>
    <t>послуги оцінювача</t>
  </si>
  <si>
    <t>послуги страховика</t>
  </si>
  <si>
    <t>нші послуги третіх осіб</t>
  </si>
  <si>
    <t>Усього</t>
  </si>
  <si>
    <t>X</t>
  </si>
  <si>
    <t>КАЛЬКУЛЯТОР ПОСЛУГИ СПОЖИВЧОГО КРЕДИТУ (БЕЗ ЗАСТАВИ)</t>
  </si>
  <si>
    <t>КАЛЬКУЛЯТОР ПОСЛУГИ З НАДАННЯ МІКРОКРЕДИТУ</t>
  </si>
  <si>
    <t>1 платіж в кінці строку</t>
  </si>
  <si>
    <t>Періодичність платежів</t>
  </si>
  <si>
    <t>Загальна кількість платежів</t>
  </si>
  <si>
    <t>Строк користування кредитом, дні</t>
  </si>
  <si>
    <t>податкові платежі та збори згідно вимог законодавства України</t>
  </si>
  <si>
    <t>Сума платежу за розрахунковий період, грн</t>
  </si>
  <si>
    <t>Чиста сума кредиту (№1 з/п) / сума платежу за розрахунковий період (№2 з/п), грн</t>
  </si>
  <si>
    <r>
      <rPr>
        <b/>
        <sz val="12"/>
        <color theme="1"/>
        <rFont val="Arial"/>
        <family val="2"/>
      </rPr>
      <t>Застереження:</t>
    </r>
    <r>
      <rPr>
        <sz val="12"/>
        <color theme="1"/>
        <rFont val="Arial"/>
        <family val="2"/>
      </rPr>
      <t xml:space="preserve">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обов’язки на умовах та у строки, визначені в договорі. Реальна річна процентна ставка обчислена відповідно до правил, затверджених постановою Правління Національного банку України 11.02.2021 № 16 та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  </r>
  </si>
  <si>
    <t>Введіть дату видачі</t>
  </si>
  <si>
    <t>Введіть строк кредитування: від 2 до 15 днів</t>
  </si>
  <si>
    <t>Введіть строк кредитування: від 16 до 30 днів</t>
  </si>
  <si>
    <t>Введіть строк кредитування: від 2 до 30 днів</t>
  </si>
  <si>
    <t>Введіть строк кредитування: від 16 до 20 днів</t>
  </si>
  <si>
    <t>Розмір промокоду, %</t>
  </si>
  <si>
    <t>ДЛЯ ПЕРШОГО КРЕДИТУ СУМОЮ ВІД 100 ГРН ДО 8 000 ГРН НА СТРОК ВІД 16 ДО 30 ДНІВ ПІД ВІДСОТКОВУ СТАВКУ 1,00%</t>
  </si>
  <si>
    <t>ДЛЯ ПЕРШОГО КРЕДИТУ СУМОЮ ВІД 100 ГРН ДО 8 000 ГРН НА СТРОК ВІД 2 ДО 15 ДНІВ ПІД ВІДСОТКОВУ СТАВКУ 0,01%</t>
  </si>
  <si>
    <t>Введіть суму кредиту: від 100,00 грн до 8 000,00 грн</t>
  </si>
  <si>
    <t>Введіть суму кредиту: від 500,00 грн до 8 000,00 грн</t>
  </si>
  <si>
    <t>ДЛЯ ПОСТІЙНИХ КЛІЄНТІВ - КРЕДИТ СУМОЮ ВІД 500 ГРН ДО 8 000 ГРН ВІД 2 ДО 30 ДНІВ ПІД ВІДСОТКОВУ СТАВКУ 1,50%</t>
  </si>
  <si>
    <t xml:space="preserve">Введіть розмір промокоду від 1% до 80% (у числовому значенні) </t>
  </si>
  <si>
    <t>Процентна ставка, % в день</t>
  </si>
  <si>
    <t>Введіть суму кредиту: від 8 001,00 грн до 18 000,00 грн</t>
  </si>
  <si>
    <t>ДЛЯ ПЕРШОГО КРЕДИТУ СУМОЮ ВІД 8 001 ГРН ДО 18 000 ГРН НА СТРОК ВІД 16 ДО 30 ДНІВ ПІД ВІДСОТКОВУ СТАВКУ 1,00%</t>
  </si>
  <si>
    <t>ДЛЯ ПЕРШОГО КРЕДИТУ СУМОЮ ВІД 8 001 ГРН ДО 18 000 ГРН НА СТРОК ВІД 2 ДО 15 ДНІВ ПІД ВІДСОТКОВУ СТАВКУ 0,01%</t>
  </si>
  <si>
    <t>ДЛЯ ПОСТІЙНИХ КЛІЄНТІВ - КРЕДИТ СУМОЮ ВІД 8 001 ГРН ДО 35 000 ГРН ВІД 2 ДО 30 ДНІВ ПІД ВІДСОТКОВУ СТАВКУ 1,50%</t>
  </si>
  <si>
    <t>Введіть суму кредиту: від 8 001,00 грн до 35 000,00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</si>
</sst>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E04B1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4"/>
      <color rgb="FF0070C0"/>
      <name val="Arial"/>
      <family val="2"/>
    </font>
    <font>
      <b/>
      <sz val="14"/>
      <color theme="4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</fills>
  <borders count="31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rgb="FF808080"/>
      </left>
      <right/>
      <top style="thin">
        <color rgb="FF808080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hair">
        <color theme="0" tint="-0.499984740745262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4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4" fontId="2" fillId="0" borderId="11" xfId="0" applyNumberFormat="1" applyFont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4" fontId="2" fillId="0" borderId="8" xfId="0" applyNumberFormat="1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10" fontId="2" fillId="0" borderId="8" xfId="0" applyNumberFormat="1" applyFont="1" applyBorder="1" applyAlignment="1" applyProtection="1">
      <alignment horizontal="center" vertical="center"/>
      <protection hidden="1"/>
    </xf>
    <xf numFmtId="4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 textRotation="90" wrapText="1"/>
      <protection hidden="1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1" fillId="0" borderId="9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textRotation="90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4" fontId="2" fillId="0" borderId="7" xfId="0" applyNumberFormat="1" applyFont="1" applyBorder="1" applyAlignment="1" applyProtection="1">
      <alignment horizontal="center" vertical="center"/>
      <protection hidden="1"/>
    </xf>
    <xf numFmtId="14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10" fontId="2" fillId="0" borderId="5" xfId="0" applyNumberFormat="1" applyFont="1" applyBorder="1" applyAlignment="1" applyProtection="1">
      <alignment horizontal="center" vertical="center"/>
      <protection hidden="1"/>
    </xf>
    <xf numFmtId="10" fontId="2" fillId="0" borderId="6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4" fontId="2" fillId="0" borderId="5" xfId="0" applyNumberFormat="1" applyFont="1" applyBorder="1" applyAlignment="1" applyProtection="1">
      <alignment horizontal="center" vertical="center"/>
      <protection hidden="1"/>
    </xf>
    <xf numFmtId="4" fontId="2" fillId="0" borderId="6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4" fontId="2" fillId="0" borderId="19" xfId="0" applyNumberFormat="1" applyFont="1" applyBorder="1" applyAlignment="1" applyProtection="1">
      <alignment horizontal="center" vertical="center"/>
      <protection hidden="1"/>
    </xf>
    <xf numFmtId="4" fontId="2" fillId="0" borderId="21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1" fontId="6" fillId="3" borderId="5" xfId="0" applyNumberFormat="1" applyFont="1" applyFill="1" applyBorder="1" applyAlignment="1" applyProtection="1">
      <alignment horizontal="center"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1" fontId="6" fillId="3" borderId="5" xfId="1" applyNumberFormat="1" applyFont="1" applyFill="1" applyBorder="1" applyAlignment="1" applyProtection="1">
      <alignment horizontal="center" vertical="center"/>
      <protection locked="0"/>
    </xf>
    <xf numFmtId="1" fontId="6" fillId="3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14" fontId="6" fillId="3" borderId="2" xfId="0" applyNumberFormat="1" applyFont="1" applyFill="1" applyBorder="1" applyAlignment="1" applyProtection="1">
      <alignment horizontal="center" vertical="center"/>
      <protection hidden="1"/>
    </xf>
    <xf numFmtId="14" fontId="6" fillId="3" borderId="4" xfId="0" applyNumberFormat="1" applyFont="1" applyFill="1" applyBorder="1" applyAlignment="1" applyProtection="1">
      <alignment horizontal="center" vertical="center"/>
      <protection hidden="1"/>
    </xf>
    <xf numFmtId="4" fontId="6" fillId="3" borderId="5" xfId="0" applyNumberFormat="1" applyFont="1" applyFill="1" applyBorder="1" applyAlignment="1" applyProtection="1">
      <alignment horizontal="center" vertical="center"/>
      <protection locked="0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14" fontId="6" fillId="4" borderId="29" xfId="0" applyNumberFormat="1" applyFont="1" applyFill="1" applyBorder="1" applyAlignment="1" applyProtection="1">
      <alignment horizontal="center" vertical="center"/>
      <protection hidden="1"/>
    </xf>
    <xf numFmtId="14" fontId="6" fillId="4" borderId="3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E04B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18101</xdr:colOff>
      <xdr:row>1</xdr:row>
      <xdr:rowOff>15680</xdr:rowOff>
    </xdr:from>
    <xdr:to>
      <xdr:col>4</xdr:col>
      <xdr:colOff>5428</xdr:colOff>
      <xdr:row>3</xdr:row>
      <xdr:rowOff>181685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644" y="556606"/>
          <a:ext cx="2435665" cy="589338"/>
        </a:xfrm>
        <a:prstGeom prst="rect">
          <a:avLst/>
        </a:prstGeom>
      </xdr:spPr>
    </xdr:pic>
    <xdr:clientData/>
  </xdr:twoCellAnchor>
  <xdr:twoCellAnchor editAs="oneCell">
    <xdr:from>
      <xdr:col>0</xdr:col>
      <xdr:colOff>257420</xdr:colOff>
      <xdr:row>82</xdr:row>
      <xdr:rowOff>31358</xdr:rowOff>
    </xdr:from>
    <xdr:to>
      <xdr:col>4</xdr:col>
      <xdr:colOff>5428</xdr:colOff>
      <xdr:row>85</xdr:row>
      <xdr:rowOff>4803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20" y="22162284"/>
          <a:ext cx="2462889" cy="587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V159"/>
  <sheetViews>
    <sheetView tabSelected="1" zoomScale="75" workbookViewId="0">
      <selection activeCell="I90" sqref="I90:J90"/>
    </sheetView>
  </sheetViews>
  <sheetFormatPr baseColWidth="10" defaultColWidth="10.6640625" defaultRowHeight="16" x14ac:dyDescent="0.2"/>
  <cols>
    <col min="1" max="1" width="3.5" style="1" customWidth="1"/>
    <col min="2" max="2" width="8" style="1" bestFit="1" customWidth="1"/>
    <col min="3" max="14" width="12.1640625" style="1" customWidth="1"/>
    <col min="15" max="15" width="20" style="1" customWidth="1"/>
    <col min="16" max="18" width="12.1640625" style="1" customWidth="1"/>
    <col min="19" max="19" width="18.83203125" style="1" customWidth="1"/>
    <col min="20" max="20" width="12.1640625" style="1" customWidth="1"/>
    <col min="21" max="326" width="10.83203125"/>
  </cols>
  <sheetData>
    <row r="1" spans="2:22" s="38" customFormat="1" ht="42.5" customHeight="1" x14ac:dyDescent="0.2">
      <c r="G1" s="99" t="s">
        <v>29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3" spans="2:22" ht="18" x14ac:dyDescent="0.2">
      <c r="C3" s="2"/>
      <c r="D3" s="2"/>
      <c r="E3" s="94" t="s">
        <v>45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5" spans="2:22" x14ac:dyDescent="0.2">
      <c r="B5" s="87" t="s">
        <v>0</v>
      </c>
      <c r="C5" s="88"/>
      <c r="D5" s="88"/>
      <c r="E5" s="88"/>
      <c r="F5" s="88"/>
      <c r="G5" s="89"/>
      <c r="H5" s="32"/>
      <c r="I5" s="90">
        <v>45401</v>
      </c>
      <c r="J5" s="91"/>
      <c r="K5" s="81" t="s">
        <v>38</v>
      </c>
      <c r="L5" s="82"/>
      <c r="M5" s="82"/>
      <c r="N5" s="82"/>
      <c r="O5" s="83"/>
    </row>
    <row r="6" spans="2:22" x14ac:dyDescent="0.2">
      <c r="B6" s="58" t="s">
        <v>1</v>
      </c>
      <c r="C6" s="59"/>
      <c r="D6" s="59"/>
      <c r="E6" s="59"/>
      <c r="F6" s="59"/>
      <c r="G6" s="60"/>
      <c r="H6" s="3"/>
      <c r="I6" s="92">
        <v>8000</v>
      </c>
      <c r="J6" s="93"/>
      <c r="K6" s="81" t="s">
        <v>46</v>
      </c>
      <c r="L6" s="82"/>
      <c r="M6" s="82"/>
      <c r="N6" s="82"/>
      <c r="O6" s="83"/>
    </row>
    <row r="7" spans="2:22" x14ac:dyDescent="0.2">
      <c r="B7" s="58" t="s">
        <v>33</v>
      </c>
      <c r="C7" s="59"/>
      <c r="D7" s="59"/>
      <c r="E7" s="59"/>
      <c r="F7" s="59"/>
      <c r="G7" s="60"/>
      <c r="H7" s="3"/>
      <c r="I7" s="79">
        <v>2</v>
      </c>
      <c r="J7" s="80"/>
      <c r="K7" s="81" t="s">
        <v>39</v>
      </c>
      <c r="L7" s="82"/>
      <c r="M7" s="82"/>
      <c r="N7" s="82"/>
      <c r="O7" s="83"/>
    </row>
    <row r="8" spans="2:22" x14ac:dyDescent="0.2">
      <c r="B8" s="58" t="s">
        <v>50</v>
      </c>
      <c r="C8" s="59"/>
      <c r="D8" s="59"/>
      <c r="E8" s="59"/>
      <c r="F8" s="59"/>
      <c r="G8" s="60"/>
      <c r="H8" s="3"/>
      <c r="I8" s="61">
        <v>1E-4</v>
      </c>
      <c r="J8" s="62"/>
      <c r="K8" s="76">
        <f>I6*(1+I7*I8)</f>
        <v>8001.5999999999995</v>
      </c>
      <c r="L8" s="77"/>
      <c r="M8" s="77"/>
      <c r="N8" s="77"/>
      <c r="O8" s="78"/>
    </row>
    <row r="9" spans="2:22" x14ac:dyDescent="0.2">
      <c r="B9" s="58" t="s">
        <v>2</v>
      </c>
      <c r="C9" s="59"/>
      <c r="D9" s="59"/>
      <c r="E9" s="59"/>
      <c r="F9" s="59"/>
      <c r="G9" s="60"/>
      <c r="H9" s="3"/>
      <c r="I9" s="69">
        <f>I6*I8*I7+I6</f>
        <v>8001.6</v>
      </c>
      <c r="J9" s="70"/>
      <c r="K9" s="95"/>
      <c r="L9" s="72"/>
      <c r="M9" s="72"/>
      <c r="N9" s="72"/>
      <c r="O9" s="96"/>
    </row>
    <row r="10" spans="2:22" x14ac:dyDescent="0.2">
      <c r="B10" s="58" t="s">
        <v>3</v>
      </c>
      <c r="C10" s="59"/>
      <c r="D10" s="59"/>
      <c r="E10" s="59"/>
      <c r="F10" s="59"/>
      <c r="G10" s="60"/>
      <c r="H10" s="3"/>
      <c r="I10" s="69">
        <f>I9-I6</f>
        <v>1.6000000000003638</v>
      </c>
      <c r="J10" s="70"/>
      <c r="K10" s="58"/>
      <c r="L10" s="59"/>
      <c r="M10" s="59"/>
      <c r="N10" s="59"/>
      <c r="O10" s="63"/>
    </row>
    <row r="11" spans="2:22" x14ac:dyDescent="0.2">
      <c r="B11" s="58" t="s">
        <v>4</v>
      </c>
      <c r="C11" s="59"/>
      <c r="D11" s="59"/>
      <c r="E11" s="59"/>
      <c r="F11" s="59"/>
      <c r="G11" s="60"/>
      <c r="H11" s="3"/>
      <c r="I11" s="61">
        <f>XIRR(E22:E23,C22:C23)</f>
        <v>7.5722685456275945E-2</v>
      </c>
      <c r="J11" s="62"/>
      <c r="K11" s="58"/>
      <c r="L11" s="59"/>
      <c r="M11" s="59"/>
      <c r="N11" s="59"/>
      <c r="O11" s="63"/>
    </row>
    <row r="12" spans="2:22" x14ac:dyDescent="0.2">
      <c r="B12" s="58" t="s">
        <v>32</v>
      </c>
      <c r="C12" s="59"/>
      <c r="D12" s="59"/>
      <c r="E12" s="59"/>
      <c r="F12" s="59"/>
      <c r="G12" s="60"/>
      <c r="H12" s="3"/>
      <c r="I12" s="64" t="s">
        <v>30</v>
      </c>
      <c r="J12" s="65"/>
      <c r="K12" s="58"/>
      <c r="L12" s="59"/>
      <c r="M12" s="59"/>
      <c r="N12" s="59"/>
      <c r="O12" s="63"/>
    </row>
    <row r="13" spans="2:22" x14ac:dyDescent="0.2">
      <c r="B13" s="58" t="s">
        <v>31</v>
      </c>
      <c r="C13" s="59"/>
      <c r="D13" s="59"/>
      <c r="E13" s="59"/>
      <c r="F13" s="59"/>
      <c r="G13" s="60"/>
      <c r="H13" s="3"/>
      <c r="I13" s="64" t="s">
        <v>30</v>
      </c>
      <c r="J13" s="65"/>
      <c r="K13" s="58"/>
      <c r="L13" s="59"/>
      <c r="M13" s="59"/>
      <c r="N13" s="59"/>
      <c r="O13" s="63"/>
    </row>
    <row r="14" spans="2:22" ht="16" customHeight="1" x14ac:dyDescent="0.2">
      <c r="B14" s="71" t="s">
        <v>35</v>
      </c>
      <c r="C14" s="72"/>
      <c r="D14" s="72"/>
      <c r="E14" s="72"/>
      <c r="F14" s="72"/>
      <c r="G14" s="72"/>
      <c r="H14" s="34"/>
      <c r="I14" s="73">
        <f>ROUND(K8,2)</f>
        <v>8001.6</v>
      </c>
      <c r="J14" s="74"/>
      <c r="K14" s="66"/>
      <c r="L14" s="67"/>
      <c r="M14" s="67"/>
      <c r="N14" s="67"/>
      <c r="O14" s="68"/>
    </row>
    <row r="15" spans="2:22" x14ac:dyDescent="0.2">
      <c r="B15" s="55" t="s">
        <v>5</v>
      </c>
      <c r="C15" s="56"/>
      <c r="D15" s="56"/>
      <c r="E15" s="56"/>
      <c r="F15" s="56"/>
      <c r="G15" s="75"/>
      <c r="H15" s="33"/>
      <c r="I15" s="53">
        <f>I5+I7-1</f>
        <v>45402</v>
      </c>
      <c r="J15" s="54"/>
      <c r="K15" s="55"/>
      <c r="L15" s="56"/>
      <c r="M15" s="56"/>
      <c r="N15" s="56"/>
      <c r="O15" s="57"/>
    </row>
    <row r="17" spans="1:20" ht="16" customHeight="1" x14ac:dyDescent="0.2">
      <c r="A17" s="4"/>
      <c r="B17" s="48" t="s">
        <v>6</v>
      </c>
      <c r="C17" s="51" t="s">
        <v>7</v>
      </c>
      <c r="D17" s="51" t="s">
        <v>8</v>
      </c>
      <c r="E17" s="51" t="s">
        <v>36</v>
      </c>
      <c r="F17" s="52" t="s">
        <v>9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1" t="s">
        <v>4</v>
      </c>
      <c r="T17" s="41" t="s">
        <v>2</v>
      </c>
    </row>
    <row r="18" spans="1:20" ht="16" customHeight="1" x14ac:dyDescent="0.2">
      <c r="A18" s="4"/>
      <c r="B18" s="49"/>
      <c r="C18" s="44"/>
      <c r="D18" s="44"/>
      <c r="E18" s="44"/>
      <c r="F18" s="44" t="s">
        <v>10</v>
      </c>
      <c r="G18" s="44" t="s">
        <v>11</v>
      </c>
      <c r="H18" s="44" t="s">
        <v>34</v>
      </c>
      <c r="I18" s="46" t="s">
        <v>12</v>
      </c>
      <c r="J18" s="46"/>
      <c r="K18" s="46"/>
      <c r="L18" s="46"/>
      <c r="M18" s="46"/>
      <c r="N18" s="46"/>
      <c r="O18" s="46"/>
      <c r="P18" s="46"/>
      <c r="Q18" s="46"/>
      <c r="R18" s="46"/>
      <c r="S18" s="44"/>
      <c r="T18" s="42"/>
    </row>
    <row r="19" spans="1:20" ht="16" customHeight="1" x14ac:dyDescent="0.2">
      <c r="A19" s="4"/>
      <c r="B19" s="49"/>
      <c r="C19" s="44"/>
      <c r="D19" s="44"/>
      <c r="E19" s="44"/>
      <c r="F19" s="44"/>
      <c r="G19" s="44"/>
      <c r="H19" s="44"/>
      <c r="I19" s="46" t="s">
        <v>13</v>
      </c>
      <c r="J19" s="46"/>
      <c r="K19" s="46"/>
      <c r="L19" s="47" t="s">
        <v>18</v>
      </c>
      <c r="M19" s="47"/>
      <c r="N19" s="46" t="s">
        <v>14</v>
      </c>
      <c r="O19" s="46"/>
      <c r="P19" s="46"/>
      <c r="Q19" s="46"/>
      <c r="R19" s="46"/>
      <c r="S19" s="44"/>
      <c r="T19" s="42"/>
    </row>
    <row r="20" spans="1:20" ht="118" x14ac:dyDescent="0.2">
      <c r="A20" s="4"/>
      <c r="B20" s="50"/>
      <c r="C20" s="45"/>
      <c r="D20" s="45"/>
      <c r="E20" s="45"/>
      <c r="F20" s="45"/>
      <c r="G20" s="45"/>
      <c r="H20" s="45"/>
      <c r="I20" s="5" t="s">
        <v>15</v>
      </c>
      <c r="J20" s="5" t="s">
        <v>16</v>
      </c>
      <c r="K20" s="5" t="s">
        <v>17</v>
      </c>
      <c r="L20" s="5" t="s">
        <v>19</v>
      </c>
      <c r="M20" s="5" t="s">
        <v>20</v>
      </c>
      <c r="N20" s="5" t="s">
        <v>21</v>
      </c>
      <c r="O20" s="5" t="s">
        <v>22</v>
      </c>
      <c r="P20" s="5" t="s">
        <v>23</v>
      </c>
      <c r="Q20" s="5" t="s">
        <v>24</v>
      </c>
      <c r="R20" s="5" t="s">
        <v>25</v>
      </c>
      <c r="S20" s="45"/>
      <c r="T20" s="43"/>
    </row>
    <row r="21" spans="1:20" x14ac:dyDescent="0.2">
      <c r="A21" s="4"/>
      <c r="B21" s="6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P21" s="7">
        <v>15</v>
      </c>
      <c r="Q21" s="7">
        <v>16</v>
      </c>
      <c r="R21" s="7">
        <v>17</v>
      </c>
      <c r="S21" s="7">
        <v>18</v>
      </c>
      <c r="T21" s="8">
        <v>19</v>
      </c>
    </row>
    <row r="22" spans="1:20" x14ac:dyDescent="0.2">
      <c r="A22" s="4"/>
      <c r="B22" s="9">
        <v>1</v>
      </c>
      <c r="C22" s="10">
        <f>I5</f>
        <v>45401</v>
      </c>
      <c r="D22" s="11" t="s">
        <v>27</v>
      </c>
      <c r="E22" s="12">
        <f>-I6</f>
        <v>-8000</v>
      </c>
      <c r="F22" s="12">
        <f>$I$6</f>
        <v>8000</v>
      </c>
      <c r="G22" s="11" t="s">
        <v>27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1" t="s">
        <v>27</v>
      </c>
      <c r="T22" s="14" t="s">
        <v>27</v>
      </c>
    </row>
    <row r="23" spans="1:20" x14ac:dyDescent="0.2">
      <c r="A23" s="4"/>
      <c r="B23" s="15">
        <v>2</v>
      </c>
      <c r="C23" s="16">
        <f>I15</f>
        <v>45402</v>
      </c>
      <c r="D23" s="17">
        <f>I7</f>
        <v>2</v>
      </c>
      <c r="E23" s="18">
        <f>I6*(1+I7*I8)</f>
        <v>8001.5999999999995</v>
      </c>
      <c r="F23" s="18">
        <f>$I$6</f>
        <v>8000</v>
      </c>
      <c r="G23" s="18">
        <f>$I$10</f>
        <v>1.6000000000003638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0" t="s">
        <v>27</v>
      </c>
      <c r="T23" s="21" t="s">
        <v>27</v>
      </c>
    </row>
    <row r="24" spans="1:20" x14ac:dyDescent="0.2">
      <c r="A24" s="4"/>
      <c r="B24" s="22" t="s">
        <v>26</v>
      </c>
      <c r="C24" s="23" t="s">
        <v>27</v>
      </c>
      <c r="D24" s="24">
        <f>I7</f>
        <v>2</v>
      </c>
      <c r="E24" s="25">
        <f>I6*(1+I7*I8)</f>
        <v>8001.5999999999995</v>
      </c>
      <c r="F24" s="25">
        <f>$I$6</f>
        <v>8000</v>
      </c>
      <c r="G24" s="25">
        <f>$I$10</f>
        <v>1.6000000000003638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7">
        <f>I11</f>
        <v>7.5722685456275945E-2</v>
      </c>
      <c r="T24" s="28">
        <f>I9</f>
        <v>8001.6</v>
      </c>
    </row>
    <row r="26" spans="1:20" ht="66" customHeight="1" x14ac:dyDescent="0.2">
      <c r="B26" s="40" t="s">
        <v>37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x14ac:dyDescent="0.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8" x14ac:dyDescent="0.2">
      <c r="C29" s="2"/>
      <c r="D29" s="2"/>
      <c r="E29" s="94" t="s">
        <v>44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1" spans="1:20" x14ac:dyDescent="0.2">
      <c r="B31" s="87" t="s">
        <v>0</v>
      </c>
      <c r="C31" s="88"/>
      <c r="D31" s="88"/>
      <c r="E31" s="88"/>
      <c r="F31" s="88"/>
      <c r="G31" s="89"/>
      <c r="H31" s="32"/>
      <c r="I31" s="90">
        <v>45401</v>
      </c>
      <c r="J31" s="91"/>
      <c r="K31" s="81" t="s">
        <v>38</v>
      </c>
      <c r="L31" s="82"/>
      <c r="M31" s="82"/>
      <c r="N31" s="82"/>
      <c r="O31" s="83"/>
    </row>
    <row r="32" spans="1:20" x14ac:dyDescent="0.2">
      <c r="B32" s="58" t="s">
        <v>1</v>
      </c>
      <c r="C32" s="59"/>
      <c r="D32" s="59"/>
      <c r="E32" s="59"/>
      <c r="F32" s="59"/>
      <c r="G32" s="60"/>
      <c r="H32" s="3"/>
      <c r="I32" s="92">
        <v>8000</v>
      </c>
      <c r="J32" s="93"/>
      <c r="K32" s="81" t="s">
        <v>46</v>
      </c>
      <c r="L32" s="82"/>
      <c r="M32" s="82"/>
      <c r="N32" s="82"/>
      <c r="O32" s="83"/>
    </row>
    <row r="33" spans="1:20" x14ac:dyDescent="0.2">
      <c r="B33" s="58" t="s">
        <v>33</v>
      </c>
      <c r="C33" s="59"/>
      <c r="D33" s="59"/>
      <c r="E33" s="59"/>
      <c r="F33" s="59"/>
      <c r="G33" s="60"/>
      <c r="H33" s="3"/>
      <c r="I33" s="79">
        <v>16</v>
      </c>
      <c r="J33" s="80"/>
      <c r="K33" s="81" t="s">
        <v>40</v>
      </c>
      <c r="L33" s="82"/>
      <c r="M33" s="82"/>
      <c r="N33" s="82"/>
      <c r="O33" s="83"/>
    </row>
    <row r="34" spans="1:20" x14ac:dyDescent="0.2">
      <c r="B34" s="58" t="s">
        <v>50</v>
      </c>
      <c r="C34" s="59"/>
      <c r="D34" s="59"/>
      <c r="E34" s="59"/>
      <c r="F34" s="59"/>
      <c r="G34" s="60"/>
      <c r="H34" s="3"/>
      <c r="I34" s="61">
        <v>0.01</v>
      </c>
      <c r="J34" s="62"/>
      <c r="K34" s="76">
        <f>I32*(1+I33*I34)</f>
        <v>9280</v>
      </c>
      <c r="L34" s="77"/>
      <c r="M34" s="77"/>
      <c r="N34" s="77"/>
      <c r="O34" s="78"/>
    </row>
    <row r="35" spans="1:20" x14ac:dyDescent="0.2">
      <c r="B35" s="58" t="s">
        <v>2</v>
      </c>
      <c r="C35" s="59"/>
      <c r="D35" s="59"/>
      <c r="E35" s="59"/>
      <c r="F35" s="59"/>
      <c r="G35" s="60"/>
      <c r="H35" s="3"/>
      <c r="I35" s="69">
        <f>I32*I34*I33+I32</f>
        <v>9280</v>
      </c>
      <c r="J35" s="70"/>
      <c r="K35" s="58"/>
      <c r="L35" s="59"/>
      <c r="M35" s="59"/>
      <c r="N35" s="59"/>
      <c r="O35" s="63"/>
    </row>
    <row r="36" spans="1:20" x14ac:dyDescent="0.2">
      <c r="B36" s="58" t="s">
        <v>3</v>
      </c>
      <c r="C36" s="59"/>
      <c r="D36" s="59"/>
      <c r="E36" s="59"/>
      <c r="F36" s="59"/>
      <c r="G36" s="60"/>
      <c r="H36" s="3"/>
      <c r="I36" s="69">
        <f>I35-I32</f>
        <v>1280</v>
      </c>
      <c r="J36" s="70"/>
      <c r="K36" s="58"/>
      <c r="L36" s="59"/>
      <c r="M36" s="59"/>
      <c r="N36" s="59"/>
      <c r="O36" s="63"/>
    </row>
    <row r="37" spans="1:20" x14ac:dyDescent="0.2">
      <c r="B37" s="58" t="s">
        <v>4</v>
      </c>
      <c r="C37" s="59"/>
      <c r="D37" s="59"/>
      <c r="E37" s="59"/>
      <c r="F37" s="59"/>
      <c r="G37" s="60"/>
      <c r="H37" s="3"/>
      <c r="I37" s="61">
        <f>XIRR(E48:E49,C48:C49)</f>
        <v>36.023522758483878</v>
      </c>
      <c r="J37" s="62"/>
      <c r="K37" s="58"/>
      <c r="L37" s="59"/>
      <c r="M37" s="59"/>
      <c r="N37" s="59"/>
      <c r="O37" s="63"/>
    </row>
    <row r="38" spans="1:20" x14ac:dyDescent="0.2">
      <c r="B38" s="58" t="s">
        <v>32</v>
      </c>
      <c r="C38" s="59"/>
      <c r="D38" s="59"/>
      <c r="E38" s="59"/>
      <c r="F38" s="59"/>
      <c r="G38" s="60"/>
      <c r="H38" s="3"/>
      <c r="I38" s="64" t="s">
        <v>30</v>
      </c>
      <c r="J38" s="65"/>
      <c r="K38" s="66"/>
      <c r="L38" s="67"/>
      <c r="M38" s="67"/>
      <c r="N38" s="67"/>
      <c r="O38" s="68"/>
    </row>
    <row r="39" spans="1:20" x14ac:dyDescent="0.2">
      <c r="B39" s="58" t="s">
        <v>31</v>
      </c>
      <c r="C39" s="59"/>
      <c r="D39" s="59"/>
      <c r="E39" s="59"/>
      <c r="F39" s="59"/>
      <c r="G39" s="60"/>
      <c r="H39" s="3"/>
      <c r="I39" s="64" t="s">
        <v>30</v>
      </c>
      <c r="J39" s="65"/>
      <c r="K39" s="66"/>
      <c r="L39" s="67"/>
      <c r="M39" s="67"/>
      <c r="N39" s="67"/>
      <c r="O39" s="68"/>
    </row>
    <row r="40" spans="1:20" ht="16" customHeight="1" x14ac:dyDescent="0.2">
      <c r="B40" s="71" t="s">
        <v>35</v>
      </c>
      <c r="C40" s="72"/>
      <c r="D40" s="72"/>
      <c r="E40" s="72"/>
      <c r="F40" s="72"/>
      <c r="G40" s="72"/>
      <c r="H40" s="34"/>
      <c r="I40" s="73">
        <f>ROUND(K34,2)</f>
        <v>9280</v>
      </c>
      <c r="J40" s="74"/>
      <c r="K40" s="35"/>
      <c r="L40" s="36"/>
      <c r="M40" s="36"/>
      <c r="N40" s="36"/>
      <c r="O40" s="37"/>
    </row>
    <row r="41" spans="1:20" x14ac:dyDescent="0.2">
      <c r="B41" s="55" t="s">
        <v>5</v>
      </c>
      <c r="C41" s="56"/>
      <c r="D41" s="56"/>
      <c r="E41" s="56"/>
      <c r="F41" s="56"/>
      <c r="G41" s="75"/>
      <c r="H41" s="33"/>
      <c r="I41" s="53">
        <f>I31+I33-1</f>
        <v>45416</v>
      </c>
      <c r="J41" s="54"/>
      <c r="K41" s="55"/>
      <c r="L41" s="56"/>
      <c r="M41" s="56"/>
      <c r="N41" s="56"/>
      <c r="O41" s="57"/>
    </row>
    <row r="43" spans="1:20" ht="16" customHeight="1" x14ac:dyDescent="0.2">
      <c r="B43" s="48" t="s">
        <v>6</v>
      </c>
      <c r="C43" s="51" t="s">
        <v>7</v>
      </c>
      <c r="D43" s="51" t="s">
        <v>8</v>
      </c>
      <c r="E43" s="51" t="s">
        <v>36</v>
      </c>
      <c r="F43" s="52" t="s">
        <v>9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1" t="s">
        <v>4</v>
      </c>
      <c r="T43" s="41" t="s">
        <v>2</v>
      </c>
    </row>
    <row r="44" spans="1:20" ht="16" customHeight="1" x14ac:dyDescent="0.2">
      <c r="B44" s="49"/>
      <c r="C44" s="44"/>
      <c r="D44" s="44"/>
      <c r="E44" s="44"/>
      <c r="F44" s="44" t="s">
        <v>10</v>
      </c>
      <c r="G44" s="44" t="s">
        <v>11</v>
      </c>
      <c r="H44" s="44" t="s">
        <v>34</v>
      </c>
      <c r="I44" s="46" t="s">
        <v>12</v>
      </c>
      <c r="J44" s="46"/>
      <c r="K44" s="46"/>
      <c r="L44" s="46"/>
      <c r="M44" s="46"/>
      <c r="N44" s="46"/>
      <c r="O44" s="46"/>
      <c r="P44" s="46"/>
      <c r="Q44" s="46"/>
      <c r="R44" s="46"/>
      <c r="S44" s="44"/>
      <c r="T44" s="42"/>
    </row>
    <row r="45" spans="1:20" ht="16" customHeight="1" x14ac:dyDescent="0.2">
      <c r="B45" s="49"/>
      <c r="C45" s="44"/>
      <c r="D45" s="44"/>
      <c r="E45" s="44"/>
      <c r="F45" s="44"/>
      <c r="G45" s="44"/>
      <c r="H45" s="44"/>
      <c r="I45" s="46" t="s">
        <v>13</v>
      </c>
      <c r="J45" s="46"/>
      <c r="K45" s="46"/>
      <c r="L45" s="47" t="s">
        <v>18</v>
      </c>
      <c r="M45" s="47"/>
      <c r="N45" s="46" t="s">
        <v>14</v>
      </c>
      <c r="O45" s="46"/>
      <c r="P45" s="46"/>
      <c r="Q45" s="46"/>
      <c r="R45" s="46"/>
      <c r="S45" s="44"/>
      <c r="T45" s="42"/>
    </row>
    <row r="46" spans="1:20" ht="118" x14ac:dyDescent="0.2">
      <c r="B46" s="50"/>
      <c r="C46" s="45"/>
      <c r="D46" s="45"/>
      <c r="E46" s="45"/>
      <c r="F46" s="45"/>
      <c r="G46" s="45"/>
      <c r="H46" s="45"/>
      <c r="I46" s="5" t="s">
        <v>15</v>
      </c>
      <c r="J46" s="5" t="s">
        <v>16</v>
      </c>
      <c r="K46" s="5" t="s">
        <v>17</v>
      </c>
      <c r="L46" s="5" t="s">
        <v>19</v>
      </c>
      <c r="M46" s="5" t="s">
        <v>20</v>
      </c>
      <c r="N46" s="5" t="s">
        <v>21</v>
      </c>
      <c r="O46" s="5" t="s">
        <v>22</v>
      </c>
      <c r="P46" s="5" t="s">
        <v>23</v>
      </c>
      <c r="Q46" s="5" t="s">
        <v>24</v>
      </c>
      <c r="R46" s="5" t="s">
        <v>25</v>
      </c>
      <c r="S46" s="45"/>
      <c r="T46" s="43"/>
    </row>
    <row r="47" spans="1:20" x14ac:dyDescent="0.2">
      <c r="B47" s="6">
        <v>1</v>
      </c>
      <c r="C47" s="7">
        <v>2</v>
      </c>
      <c r="D47" s="7">
        <v>3</v>
      </c>
      <c r="E47" s="7">
        <v>4</v>
      </c>
      <c r="F47" s="7">
        <v>5</v>
      </c>
      <c r="G47" s="7">
        <v>6</v>
      </c>
      <c r="H47" s="7">
        <v>7</v>
      </c>
      <c r="I47" s="7">
        <v>8</v>
      </c>
      <c r="J47" s="7">
        <v>9</v>
      </c>
      <c r="K47" s="7">
        <v>10</v>
      </c>
      <c r="L47" s="7">
        <v>11</v>
      </c>
      <c r="M47" s="7">
        <v>12</v>
      </c>
      <c r="N47" s="7">
        <v>13</v>
      </c>
      <c r="O47" s="7">
        <v>14</v>
      </c>
      <c r="P47" s="7">
        <v>15</v>
      </c>
      <c r="Q47" s="7">
        <v>16</v>
      </c>
      <c r="R47" s="7">
        <v>17</v>
      </c>
      <c r="S47" s="7">
        <v>18</v>
      </c>
      <c r="T47" s="8">
        <v>19</v>
      </c>
    </row>
    <row r="48" spans="1:20" x14ac:dyDescent="0.2">
      <c r="A48" s="31"/>
      <c r="B48" s="9">
        <v>1</v>
      </c>
      <c r="C48" s="10">
        <f>I31</f>
        <v>45401</v>
      </c>
      <c r="D48" s="11" t="s">
        <v>27</v>
      </c>
      <c r="E48" s="12">
        <f>-I32</f>
        <v>-8000</v>
      </c>
      <c r="F48" s="12">
        <f>I32</f>
        <v>8000</v>
      </c>
      <c r="G48" s="11" t="s">
        <v>27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1" t="s">
        <v>27</v>
      </c>
      <c r="T48" s="14" t="s">
        <v>27</v>
      </c>
    </row>
    <row r="49" spans="1:20" x14ac:dyDescent="0.2">
      <c r="A49" s="31"/>
      <c r="B49" s="15">
        <v>2</v>
      </c>
      <c r="C49" s="16">
        <f>I41</f>
        <v>45416</v>
      </c>
      <c r="D49" s="17">
        <f>I33</f>
        <v>16</v>
      </c>
      <c r="E49" s="18">
        <f>I32*(1+I33*I34)</f>
        <v>9280</v>
      </c>
      <c r="F49" s="18">
        <f>I32</f>
        <v>8000</v>
      </c>
      <c r="G49" s="18">
        <f>I36</f>
        <v>1280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20" t="s">
        <v>27</v>
      </c>
      <c r="T49" s="21" t="s">
        <v>27</v>
      </c>
    </row>
    <row r="50" spans="1:20" x14ac:dyDescent="0.2">
      <c r="A50" s="31"/>
      <c r="B50" s="22" t="s">
        <v>26</v>
      </c>
      <c r="C50" s="23" t="s">
        <v>27</v>
      </c>
      <c r="D50" s="24">
        <f>I33</f>
        <v>16</v>
      </c>
      <c r="E50" s="25">
        <f>I32*(1+I33*I34)</f>
        <v>9280</v>
      </c>
      <c r="F50" s="25">
        <f>I32</f>
        <v>8000</v>
      </c>
      <c r="G50" s="25">
        <f>I36</f>
        <v>1280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7">
        <f>I37</f>
        <v>36.023522758483878</v>
      </c>
      <c r="T50" s="28">
        <f>I35</f>
        <v>9280</v>
      </c>
    </row>
    <row r="52" spans="1:20" ht="74" customHeight="1" x14ac:dyDescent="0.2">
      <c r="B52" s="40" t="s">
        <v>37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4" spans="1:20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18" x14ac:dyDescent="0.2">
      <c r="C55" s="2"/>
      <c r="D55" s="2"/>
      <c r="E55" s="86" t="s">
        <v>48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7" spans="1:20" x14ac:dyDescent="0.2">
      <c r="B57" s="87" t="s">
        <v>0</v>
      </c>
      <c r="C57" s="88"/>
      <c r="D57" s="88"/>
      <c r="E57" s="88"/>
      <c r="F57" s="88"/>
      <c r="G57" s="89"/>
      <c r="H57" s="32"/>
      <c r="I57" s="90">
        <v>45401</v>
      </c>
      <c r="J57" s="91"/>
      <c r="K57" s="81" t="s">
        <v>38</v>
      </c>
      <c r="L57" s="82"/>
      <c r="M57" s="82"/>
      <c r="N57" s="82"/>
      <c r="O57" s="83"/>
    </row>
    <row r="58" spans="1:20" x14ac:dyDescent="0.2">
      <c r="B58" s="58" t="s">
        <v>1</v>
      </c>
      <c r="C58" s="59"/>
      <c r="D58" s="59"/>
      <c r="E58" s="59"/>
      <c r="F58" s="59"/>
      <c r="G58" s="60"/>
      <c r="H58" s="3"/>
      <c r="I58" s="92">
        <v>500</v>
      </c>
      <c r="J58" s="93"/>
      <c r="K58" s="81" t="s">
        <v>47</v>
      </c>
      <c r="L58" s="82"/>
      <c r="M58" s="82"/>
      <c r="N58" s="82"/>
      <c r="O58" s="83"/>
    </row>
    <row r="59" spans="1:20" x14ac:dyDescent="0.2">
      <c r="B59" s="58" t="s">
        <v>33</v>
      </c>
      <c r="C59" s="59"/>
      <c r="D59" s="59"/>
      <c r="E59" s="59"/>
      <c r="F59" s="59"/>
      <c r="G59" s="60"/>
      <c r="H59" s="3"/>
      <c r="I59" s="79">
        <v>2</v>
      </c>
      <c r="J59" s="80"/>
      <c r="K59" s="81" t="s">
        <v>41</v>
      </c>
      <c r="L59" s="82"/>
      <c r="M59" s="82"/>
      <c r="N59" s="82"/>
      <c r="O59" s="83"/>
    </row>
    <row r="60" spans="1:20" x14ac:dyDescent="0.2">
      <c r="B60" s="58" t="s">
        <v>43</v>
      </c>
      <c r="C60" s="59"/>
      <c r="D60" s="59"/>
      <c r="E60" s="59"/>
      <c r="F60" s="59"/>
      <c r="G60" s="60"/>
      <c r="H60" s="3"/>
      <c r="I60" s="84">
        <v>0</v>
      </c>
      <c r="J60" s="85"/>
      <c r="K60" s="81" t="s">
        <v>49</v>
      </c>
      <c r="L60" s="82"/>
      <c r="M60" s="82"/>
      <c r="N60" s="82"/>
      <c r="O60" s="83"/>
    </row>
    <row r="61" spans="1:20" x14ac:dyDescent="0.2">
      <c r="B61" s="58" t="s">
        <v>50</v>
      </c>
      <c r="C61" s="59"/>
      <c r="D61" s="59"/>
      <c r="E61" s="59"/>
      <c r="F61" s="59"/>
      <c r="G61" s="60"/>
      <c r="H61" s="3"/>
      <c r="I61" s="61">
        <v>1.4999999999999999E-2</v>
      </c>
      <c r="J61" s="62"/>
      <c r="K61" s="76">
        <f>I58*(1+I59*I61)</f>
        <v>515</v>
      </c>
      <c r="L61" s="77"/>
      <c r="M61" s="77"/>
      <c r="N61" s="77"/>
      <c r="O61" s="78"/>
    </row>
    <row r="62" spans="1:20" x14ac:dyDescent="0.2">
      <c r="B62" s="58" t="s">
        <v>2</v>
      </c>
      <c r="C62" s="59"/>
      <c r="D62" s="59"/>
      <c r="E62" s="59"/>
      <c r="F62" s="59"/>
      <c r="G62" s="60"/>
      <c r="H62" s="3"/>
      <c r="I62" s="69">
        <f>I58*I61*I59+I58</f>
        <v>515</v>
      </c>
      <c r="J62" s="70"/>
      <c r="K62" s="58"/>
      <c r="L62" s="59"/>
      <c r="M62" s="59"/>
      <c r="N62" s="59"/>
      <c r="O62" s="63"/>
    </row>
    <row r="63" spans="1:20" x14ac:dyDescent="0.2">
      <c r="B63" s="58" t="s">
        <v>3</v>
      </c>
      <c r="C63" s="59"/>
      <c r="D63" s="59"/>
      <c r="E63" s="59"/>
      <c r="F63" s="59"/>
      <c r="G63" s="60"/>
      <c r="H63" s="3"/>
      <c r="I63" s="69">
        <f>I62-I58</f>
        <v>15</v>
      </c>
      <c r="J63" s="70"/>
      <c r="K63" s="58"/>
      <c r="L63" s="59"/>
      <c r="M63" s="59"/>
      <c r="N63" s="59"/>
      <c r="O63" s="63"/>
    </row>
    <row r="64" spans="1:20" x14ac:dyDescent="0.2">
      <c r="B64" s="58" t="s">
        <v>4</v>
      </c>
      <c r="C64" s="59"/>
      <c r="D64" s="59"/>
      <c r="E64" s="59"/>
      <c r="F64" s="59"/>
      <c r="G64" s="60"/>
      <c r="H64" s="3"/>
      <c r="I64" s="61">
        <f>XIRR(E75:E76,C75:C76)</f>
        <v>48481.724609375007</v>
      </c>
      <c r="J64" s="62"/>
      <c r="K64" s="58"/>
      <c r="L64" s="59"/>
      <c r="M64" s="59"/>
      <c r="N64" s="59"/>
      <c r="O64" s="63"/>
    </row>
    <row r="65" spans="1:20" x14ac:dyDescent="0.2">
      <c r="B65" s="58" t="s">
        <v>32</v>
      </c>
      <c r="C65" s="59"/>
      <c r="D65" s="59"/>
      <c r="E65" s="59"/>
      <c r="F65" s="59"/>
      <c r="G65" s="60"/>
      <c r="H65" s="3"/>
      <c r="I65" s="64" t="s">
        <v>30</v>
      </c>
      <c r="J65" s="65"/>
      <c r="K65" s="66"/>
      <c r="L65" s="67"/>
      <c r="M65" s="67"/>
      <c r="N65" s="67"/>
      <c r="O65" s="68"/>
    </row>
    <row r="66" spans="1:20" x14ac:dyDescent="0.2">
      <c r="B66" s="58" t="s">
        <v>31</v>
      </c>
      <c r="C66" s="59"/>
      <c r="D66" s="59"/>
      <c r="E66" s="59"/>
      <c r="F66" s="59"/>
      <c r="G66" s="60"/>
      <c r="H66" s="3"/>
      <c r="I66" s="64" t="s">
        <v>30</v>
      </c>
      <c r="J66" s="65"/>
      <c r="K66" s="66"/>
      <c r="L66" s="67"/>
      <c r="M66" s="67"/>
      <c r="N66" s="67"/>
      <c r="O66" s="68"/>
    </row>
    <row r="67" spans="1:20" ht="16" customHeight="1" x14ac:dyDescent="0.2">
      <c r="B67" s="71" t="s">
        <v>35</v>
      </c>
      <c r="C67" s="72"/>
      <c r="D67" s="72"/>
      <c r="E67" s="72"/>
      <c r="F67" s="72"/>
      <c r="G67" s="72"/>
      <c r="H67" s="34"/>
      <c r="I67" s="73">
        <f>ROUND(K61,2)</f>
        <v>515</v>
      </c>
      <c r="J67" s="74"/>
      <c r="K67" s="35"/>
      <c r="L67" s="36"/>
      <c r="M67" s="36"/>
      <c r="N67" s="36"/>
      <c r="O67" s="37"/>
    </row>
    <row r="68" spans="1:20" x14ac:dyDescent="0.2">
      <c r="B68" s="55" t="s">
        <v>5</v>
      </c>
      <c r="C68" s="56"/>
      <c r="D68" s="56"/>
      <c r="E68" s="56"/>
      <c r="F68" s="56"/>
      <c r="G68" s="75"/>
      <c r="H68" s="33"/>
      <c r="I68" s="53">
        <f>I57+I59-1</f>
        <v>45402</v>
      </c>
      <c r="J68" s="54"/>
      <c r="K68" s="55"/>
      <c r="L68" s="56"/>
      <c r="M68" s="56"/>
      <c r="N68" s="56"/>
      <c r="O68" s="57"/>
    </row>
    <row r="70" spans="1:20" ht="16" customHeight="1" x14ac:dyDescent="0.2">
      <c r="B70" s="48" t="s">
        <v>6</v>
      </c>
      <c r="C70" s="51" t="s">
        <v>7</v>
      </c>
      <c r="D70" s="51" t="s">
        <v>8</v>
      </c>
      <c r="E70" s="51" t="s">
        <v>36</v>
      </c>
      <c r="F70" s="52" t="s">
        <v>9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1" t="s">
        <v>4</v>
      </c>
      <c r="T70" s="41" t="s">
        <v>2</v>
      </c>
    </row>
    <row r="71" spans="1:20" ht="16" customHeight="1" x14ac:dyDescent="0.2">
      <c r="B71" s="49"/>
      <c r="C71" s="44"/>
      <c r="D71" s="44"/>
      <c r="E71" s="44"/>
      <c r="F71" s="44" t="s">
        <v>10</v>
      </c>
      <c r="G71" s="44" t="s">
        <v>11</v>
      </c>
      <c r="H71" s="44" t="s">
        <v>34</v>
      </c>
      <c r="I71" s="46" t="s">
        <v>12</v>
      </c>
      <c r="J71" s="46"/>
      <c r="K71" s="46"/>
      <c r="L71" s="46"/>
      <c r="M71" s="46"/>
      <c r="N71" s="46"/>
      <c r="O71" s="46"/>
      <c r="P71" s="46"/>
      <c r="Q71" s="46"/>
      <c r="R71" s="46"/>
      <c r="S71" s="44"/>
      <c r="T71" s="42"/>
    </row>
    <row r="72" spans="1:20" ht="16" customHeight="1" x14ac:dyDescent="0.2">
      <c r="B72" s="49"/>
      <c r="C72" s="44"/>
      <c r="D72" s="44"/>
      <c r="E72" s="44"/>
      <c r="F72" s="44"/>
      <c r="G72" s="44"/>
      <c r="H72" s="44"/>
      <c r="I72" s="46" t="s">
        <v>13</v>
      </c>
      <c r="J72" s="46"/>
      <c r="K72" s="46"/>
      <c r="L72" s="47" t="s">
        <v>18</v>
      </c>
      <c r="M72" s="47"/>
      <c r="N72" s="46" t="s">
        <v>14</v>
      </c>
      <c r="O72" s="46"/>
      <c r="P72" s="46"/>
      <c r="Q72" s="46"/>
      <c r="R72" s="46"/>
      <c r="S72" s="44"/>
      <c r="T72" s="42"/>
    </row>
    <row r="73" spans="1:20" ht="118" x14ac:dyDescent="0.2">
      <c r="B73" s="50"/>
      <c r="C73" s="45"/>
      <c r="D73" s="45"/>
      <c r="E73" s="45"/>
      <c r="F73" s="45"/>
      <c r="G73" s="45"/>
      <c r="H73" s="45"/>
      <c r="I73" s="5" t="s">
        <v>15</v>
      </c>
      <c r="J73" s="5" t="s">
        <v>16</v>
      </c>
      <c r="K73" s="5" t="s">
        <v>17</v>
      </c>
      <c r="L73" s="5" t="s">
        <v>19</v>
      </c>
      <c r="M73" s="5" t="s">
        <v>20</v>
      </c>
      <c r="N73" s="5" t="s">
        <v>21</v>
      </c>
      <c r="O73" s="5" t="s">
        <v>22</v>
      </c>
      <c r="P73" s="5" t="s">
        <v>23</v>
      </c>
      <c r="Q73" s="5" t="s">
        <v>24</v>
      </c>
      <c r="R73" s="5" t="s">
        <v>25</v>
      </c>
      <c r="S73" s="45"/>
      <c r="T73" s="43"/>
    </row>
    <row r="74" spans="1:20" x14ac:dyDescent="0.2">
      <c r="B74" s="6">
        <v>1</v>
      </c>
      <c r="C74" s="7">
        <v>2</v>
      </c>
      <c r="D74" s="7">
        <v>3</v>
      </c>
      <c r="E74" s="7">
        <v>4</v>
      </c>
      <c r="F74" s="7">
        <v>5</v>
      </c>
      <c r="G74" s="7">
        <v>6</v>
      </c>
      <c r="H74" s="7">
        <v>7</v>
      </c>
      <c r="I74" s="7">
        <v>8</v>
      </c>
      <c r="J74" s="7">
        <v>9</v>
      </c>
      <c r="K74" s="7">
        <v>10</v>
      </c>
      <c r="L74" s="7">
        <v>11</v>
      </c>
      <c r="M74" s="7">
        <v>12</v>
      </c>
      <c r="N74" s="7">
        <v>13</v>
      </c>
      <c r="O74" s="7">
        <v>14</v>
      </c>
      <c r="P74" s="7">
        <v>15</v>
      </c>
      <c r="Q74" s="7">
        <v>16</v>
      </c>
      <c r="R74" s="7">
        <v>17</v>
      </c>
      <c r="S74" s="7">
        <v>18</v>
      </c>
      <c r="T74" s="8">
        <v>19</v>
      </c>
    </row>
    <row r="75" spans="1:20" x14ac:dyDescent="0.2">
      <c r="A75" s="31"/>
      <c r="B75" s="9">
        <v>1</v>
      </c>
      <c r="C75" s="10">
        <f>I57</f>
        <v>45401</v>
      </c>
      <c r="D75" s="11" t="s">
        <v>27</v>
      </c>
      <c r="E75" s="12">
        <f>-I58</f>
        <v>-500</v>
      </c>
      <c r="F75" s="12">
        <f>I58</f>
        <v>500</v>
      </c>
      <c r="G75" s="11" t="s">
        <v>27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1" t="s">
        <v>27</v>
      </c>
      <c r="T75" s="14" t="s">
        <v>27</v>
      </c>
    </row>
    <row r="76" spans="1:20" x14ac:dyDescent="0.2">
      <c r="A76" s="31"/>
      <c r="B76" s="15">
        <v>2</v>
      </c>
      <c r="C76" s="16">
        <f>I68</f>
        <v>45402</v>
      </c>
      <c r="D76" s="17">
        <f>I59</f>
        <v>2</v>
      </c>
      <c r="E76" s="18">
        <f>I58*(1+I59*I61)</f>
        <v>515</v>
      </c>
      <c r="F76" s="18">
        <f>I58</f>
        <v>500</v>
      </c>
      <c r="G76" s="18">
        <f>I63</f>
        <v>15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20" t="s">
        <v>27</v>
      </c>
      <c r="T76" s="21" t="s">
        <v>27</v>
      </c>
    </row>
    <row r="77" spans="1:20" x14ac:dyDescent="0.2">
      <c r="A77" s="31"/>
      <c r="B77" s="22" t="s">
        <v>26</v>
      </c>
      <c r="C77" s="23" t="s">
        <v>27</v>
      </c>
      <c r="D77" s="24">
        <f>I59</f>
        <v>2</v>
      </c>
      <c r="E77" s="25">
        <f>I58*(1+I59*I61)</f>
        <v>515</v>
      </c>
      <c r="F77" s="25">
        <f>I58</f>
        <v>500</v>
      </c>
      <c r="G77" s="25">
        <f>I63</f>
        <v>15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7">
        <f>I64</f>
        <v>48481.724609375007</v>
      </c>
      <c r="T77" s="28">
        <f>I62</f>
        <v>515</v>
      </c>
    </row>
    <row r="79" spans="1:20" ht="69" customHeight="1" x14ac:dyDescent="0.2">
      <c r="B79" s="40" t="s">
        <v>37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2" spans="2:21" s="38" customFormat="1" ht="47" customHeight="1" x14ac:dyDescent="0.2">
      <c r="B82" s="39"/>
      <c r="C82" s="39"/>
      <c r="D82" s="39"/>
      <c r="E82" s="39"/>
      <c r="F82" s="99" t="s">
        <v>28</v>
      </c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4" spans="2:21" ht="18" x14ac:dyDescent="0.2">
      <c r="C84" s="2"/>
      <c r="D84" s="2"/>
      <c r="E84" s="94" t="s">
        <v>53</v>
      </c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  <row r="86" spans="2:21" x14ac:dyDescent="0.2">
      <c r="B86" s="87" t="s">
        <v>0</v>
      </c>
      <c r="C86" s="88"/>
      <c r="D86" s="88"/>
      <c r="E86" s="88"/>
      <c r="F86" s="88"/>
      <c r="G86" s="89"/>
      <c r="H86" s="32"/>
      <c r="I86" s="97">
        <v>45401</v>
      </c>
      <c r="J86" s="98"/>
      <c r="K86" s="81" t="s">
        <v>38</v>
      </c>
      <c r="L86" s="82"/>
      <c r="M86" s="82"/>
      <c r="N86" s="82"/>
      <c r="O86" s="83"/>
    </row>
    <row r="87" spans="2:21" x14ac:dyDescent="0.2">
      <c r="B87" s="58" t="s">
        <v>1</v>
      </c>
      <c r="C87" s="59"/>
      <c r="D87" s="59"/>
      <c r="E87" s="59"/>
      <c r="F87" s="59"/>
      <c r="G87" s="60"/>
      <c r="H87" s="3"/>
      <c r="I87" s="92">
        <v>9000</v>
      </c>
      <c r="J87" s="93"/>
      <c r="K87" s="81" t="s">
        <v>51</v>
      </c>
      <c r="L87" s="82"/>
      <c r="M87" s="82"/>
      <c r="N87" s="82"/>
      <c r="O87" s="83"/>
    </row>
    <row r="88" spans="2:21" x14ac:dyDescent="0.2">
      <c r="B88" s="58" t="s">
        <v>33</v>
      </c>
      <c r="C88" s="59"/>
      <c r="D88" s="59"/>
      <c r="E88" s="59"/>
      <c r="F88" s="59"/>
      <c r="G88" s="60"/>
      <c r="H88" s="3"/>
      <c r="I88" s="79">
        <v>10</v>
      </c>
      <c r="J88" s="80"/>
      <c r="K88" s="81" t="s">
        <v>39</v>
      </c>
      <c r="L88" s="82"/>
      <c r="M88" s="82"/>
      <c r="N88" s="82"/>
      <c r="O88" s="83"/>
    </row>
    <row r="89" spans="2:21" x14ac:dyDescent="0.2">
      <c r="B89" s="58" t="s">
        <v>50</v>
      </c>
      <c r="C89" s="59"/>
      <c r="D89" s="59"/>
      <c r="E89" s="59"/>
      <c r="F89" s="59"/>
      <c r="G89" s="60"/>
      <c r="H89" s="3"/>
      <c r="I89" s="61">
        <v>1E-4</v>
      </c>
      <c r="J89" s="62"/>
      <c r="K89" s="76">
        <f>I87*(1+I88*I89)</f>
        <v>9008.9999999999982</v>
      </c>
      <c r="L89" s="77"/>
      <c r="M89" s="77"/>
      <c r="N89" s="77"/>
      <c r="O89" s="78"/>
    </row>
    <row r="90" spans="2:21" x14ac:dyDescent="0.2">
      <c r="B90" s="58" t="s">
        <v>2</v>
      </c>
      <c r="C90" s="59"/>
      <c r="D90" s="59"/>
      <c r="E90" s="59"/>
      <c r="F90" s="59"/>
      <c r="G90" s="60"/>
      <c r="H90" s="3"/>
      <c r="I90" s="69">
        <f>I87*I89*I88+I87</f>
        <v>9009</v>
      </c>
      <c r="J90" s="70"/>
      <c r="K90" s="95"/>
      <c r="L90" s="72"/>
      <c r="M90" s="72"/>
      <c r="N90" s="72"/>
      <c r="O90" s="96"/>
    </row>
    <row r="91" spans="2:21" x14ac:dyDescent="0.2">
      <c r="B91" s="58" t="s">
        <v>3</v>
      </c>
      <c r="C91" s="59"/>
      <c r="D91" s="59"/>
      <c r="E91" s="59"/>
      <c r="F91" s="59"/>
      <c r="G91" s="60"/>
      <c r="H91" s="3"/>
      <c r="I91" s="69">
        <f>I90-I87</f>
        <v>9</v>
      </c>
      <c r="J91" s="70"/>
      <c r="K91" s="58"/>
      <c r="L91" s="59"/>
      <c r="M91" s="59"/>
      <c r="N91" s="59"/>
      <c r="O91" s="63"/>
    </row>
    <row r="92" spans="2:21" x14ac:dyDescent="0.2">
      <c r="B92" s="58" t="s">
        <v>4</v>
      </c>
      <c r="C92" s="59"/>
      <c r="D92" s="59"/>
      <c r="E92" s="59"/>
      <c r="F92" s="59"/>
      <c r="G92" s="60"/>
      <c r="H92" s="3"/>
      <c r="I92" s="61">
        <f>XIRR(E103:E104,C103:C104)</f>
        <v>4.1368058323860188E-2</v>
      </c>
      <c r="J92" s="62"/>
      <c r="K92" s="58"/>
      <c r="L92" s="59"/>
      <c r="M92" s="59"/>
      <c r="N92" s="59"/>
      <c r="O92" s="63"/>
    </row>
    <row r="93" spans="2:21" x14ac:dyDescent="0.2">
      <c r="B93" s="58" t="s">
        <v>32</v>
      </c>
      <c r="C93" s="59"/>
      <c r="D93" s="59"/>
      <c r="E93" s="59"/>
      <c r="F93" s="59"/>
      <c r="G93" s="60"/>
      <c r="H93" s="3"/>
      <c r="I93" s="64" t="s">
        <v>30</v>
      </c>
      <c r="J93" s="65"/>
      <c r="K93" s="58"/>
      <c r="L93" s="59"/>
      <c r="M93" s="59"/>
      <c r="N93" s="59"/>
      <c r="O93" s="63"/>
    </row>
    <row r="94" spans="2:21" x14ac:dyDescent="0.2">
      <c r="B94" s="58" t="s">
        <v>31</v>
      </c>
      <c r="C94" s="59"/>
      <c r="D94" s="59"/>
      <c r="E94" s="59"/>
      <c r="F94" s="59"/>
      <c r="G94" s="60"/>
      <c r="H94" s="3"/>
      <c r="I94" s="64" t="s">
        <v>30</v>
      </c>
      <c r="J94" s="65"/>
      <c r="K94" s="58"/>
      <c r="L94" s="59"/>
      <c r="M94" s="59"/>
      <c r="N94" s="59"/>
      <c r="O94" s="63"/>
    </row>
    <row r="95" spans="2:21" ht="16" customHeight="1" x14ac:dyDescent="0.2">
      <c r="B95" s="71" t="s">
        <v>35</v>
      </c>
      <c r="C95" s="72"/>
      <c r="D95" s="72"/>
      <c r="E95" s="72"/>
      <c r="F95" s="72"/>
      <c r="G95" s="72"/>
      <c r="H95" s="34"/>
      <c r="I95" s="73">
        <f>ROUND(K89,2)</f>
        <v>9009</v>
      </c>
      <c r="J95" s="74"/>
      <c r="K95" s="66"/>
      <c r="L95" s="67"/>
      <c r="M95" s="67"/>
      <c r="N95" s="67"/>
      <c r="O95" s="68"/>
    </row>
    <row r="96" spans="2:21" x14ac:dyDescent="0.2">
      <c r="B96" s="55" t="s">
        <v>5</v>
      </c>
      <c r="C96" s="56"/>
      <c r="D96" s="56"/>
      <c r="E96" s="56"/>
      <c r="F96" s="56"/>
      <c r="G96" s="75"/>
      <c r="H96" s="33"/>
      <c r="I96" s="53">
        <f>I86+I88-1</f>
        <v>45410</v>
      </c>
      <c r="J96" s="54"/>
      <c r="K96" s="55"/>
      <c r="L96" s="56"/>
      <c r="M96" s="56"/>
      <c r="N96" s="56"/>
      <c r="O96" s="57"/>
    </row>
    <row r="98" spans="1:20" ht="16" customHeight="1" x14ac:dyDescent="0.2">
      <c r="A98" s="4"/>
      <c r="B98" s="48" t="s">
        <v>6</v>
      </c>
      <c r="C98" s="51" t="s">
        <v>7</v>
      </c>
      <c r="D98" s="51" t="s">
        <v>8</v>
      </c>
      <c r="E98" s="51" t="s">
        <v>36</v>
      </c>
      <c r="F98" s="52" t="s">
        <v>9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1" t="s">
        <v>4</v>
      </c>
      <c r="T98" s="41" t="s">
        <v>2</v>
      </c>
    </row>
    <row r="99" spans="1:20" ht="16" customHeight="1" x14ac:dyDescent="0.2">
      <c r="A99" s="4"/>
      <c r="B99" s="49"/>
      <c r="C99" s="44"/>
      <c r="D99" s="44"/>
      <c r="E99" s="44"/>
      <c r="F99" s="44" t="s">
        <v>10</v>
      </c>
      <c r="G99" s="44" t="s">
        <v>11</v>
      </c>
      <c r="H99" s="44" t="s">
        <v>34</v>
      </c>
      <c r="I99" s="46" t="s">
        <v>12</v>
      </c>
      <c r="J99" s="46"/>
      <c r="K99" s="46"/>
      <c r="L99" s="46"/>
      <c r="M99" s="46"/>
      <c r="N99" s="46"/>
      <c r="O99" s="46"/>
      <c r="P99" s="46"/>
      <c r="Q99" s="46"/>
      <c r="R99" s="46"/>
      <c r="S99" s="44"/>
      <c r="T99" s="42"/>
    </row>
    <row r="100" spans="1:20" ht="16" customHeight="1" x14ac:dyDescent="0.2">
      <c r="A100" s="4"/>
      <c r="B100" s="49"/>
      <c r="C100" s="44"/>
      <c r="D100" s="44"/>
      <c r="E100" s="44"/>
      <c r="F100" s="44"/>
      <c r="G100" s="44"/>
      <c r="H100" s="44"/>
      <c r="I100" s="46" t="s">
        <v>13</v>
      </c>
      <c r="J100" s="46"/>
      <c r="K100" s="46"/>
      <c r="L100" s="47" t="s">
        <v>18</v>
      </c>
      <c r="M100" s="47"/>
      <c r="N100" s="46" t="s">
        <v>14</v>
      </c>
      <c r="O100" s="46"/>
      <c r="P100" s="46"/>
      <c r="Q100" s="46"/>
      <c r="R100" s="46"/>
      <c r="S100" s="44"/>
      <c r="T100" s="42"/>
    </row>
    <row r="101" spans="1:20" ht="118" x14ac:dyDescent="0.2">
      <c r="A101" s="4"/>
      <c r="B101" s="50"/>
      <c r="C101" s="45"/>
      <c r="D101" s="45"/>
      <c r="E101" s="45"/>
      <c r="F101" s="45"/>
      <c r="G101" s="45"/>
      <c r="H101" s="45"/>
      <c r="I101" s="5" t="s">
        <v>15</v>
      </c>
      <c r="J101" s="5" t="s">
        <v>16</v>
      </c>
      <c r="K101" s="5" t="s">
        <v>17</v>
      </c>
      <c r="L101" s="5" t="s">
        <v>19</v>
      </c>
      <c r="M101" s="5" t="s">
        <v>20</v>
      </c>
      <c r="N101" s="5" t="s">
        <v>21</v>
      </c>
      <c r="O101" s="5" t="s">
        <v>22</v>
      </c>
      <c r="P101" s="5" t="s">
        <v>23</v>
      </c>
      <c r="Q101" s="5" t="s">
        <v>24</v>
      </c>
      <c r="R101" s="5" t="s">
        <v>25</v>
      </c>
      <c r="S101" s="45"/>
      <c r="T101" s="43"/>
    </row>
    <row r="102" spans="1:20" x14ac:dyDescent="0.2">
      <c r="A102" s="4"/>
      <c r="B102" s="6">
        <v>1</v>
      </c>
      <c r="C102" s="7">
        <v>2</v>
      </c>
      <c r="D102" s="7">
        <v>3</v>
      </c>
      <c r="E102" s="7">
        <v>4</v>
      </c>
      <c r="F102" s="7">
        <v>5</v>
      </c>
      <c r="G102" s="7">
        <v>6</v>
      </c>
      <c r="H102" s="7">
        <v>7</v>
      </c>
      <c r="I102" s="7">
        <v>8</v>
      </c>
      <c r="J102" s="7">
        <v>9</v>
      </c>
      <c r="K102" s="7">
        <v>10</v>
      </c>
      <c r="L102" s="7">
        <v>11</v>
      </c>
      <c r="M102" s="7">
        <v>12</v>
      </c>
      <c r="N102" s="7">
        <v>13</v>
      </c>
      <c r="O102" s="7">
        <v>14</v>
      </c>
      <c r="P102" s="7">
        <v>15</v>
      </c>
      <c r="Q102" s="7">
        <v>16</v>
      </c>
      <c r="R102" s="7">
        <v>17</v>
      </c>
      <c r="S102" s="7">
        <v>18</v>
      </c>
      <c r="T102" s="8">
        <v>19</v>
      </c>
    </row>
    <row r="103" spans="1:20" x14ac:dyDescent="0.2">
      <c r="A103" s="4"/>
      <c r="B103" s="9">
        <v>1</v>
      </c>
      <c r="C103" s="10">
        <f>I86</f>
        <v>45401</v>
      </c>
      <c r="D103" s="11" t="s">
        <v>27</v>
      </c>
      <c r="E103" s="12">
        <f>-I87</f>
        <v>-9000</v>
      </c>
      <c r="F103" s="12">
        <f>$I$87</f>
        <v>9000</v>
      </c>
      <c r="G103" s="11" t="s">
        <v>27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1" t="s">
        <v>27</v>
      </c>
      <c r="T103" s="14" t="s">
        <v>27</v>
      </c>
    </row>
    <row r="104" spans="1:20" x14ac:dyDescent="0.2">
      <c r="A104" s="4"/>
      <c r="B104" s="15">
        <v>2</v>
      </c>
      <c r="C104" s="16">
        <f>I96</f>
        <v>45410</v>
      </c>
      <c r="D104" s="17">
        <f>I88</f>
        <v>10</v>
      </c>
      <c r="E104" s="18">
        <f>I87*(1+I88*I89)</f>
        <v>9008.9999999999982</v>
      </c>
      <c r="F104" s="12">
        <f t="shared" ref="F104:F105" si="0">$I$87</f>
        <v>9000</v>
      </c>
      <c r="G104" s="18">
        <f>$I$10</f>
        <v>1.6000000000003638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20" t="s">
        <v>27</v>
      </c>
      <c r="T104" s="21" t="s">
        <v>27</v>
      </c>
    </row>
    <row r="105" spans="1:20" x14ac:dyDescent="0.2">
      <c r="A105" s="4"/>
      <c r="B105" s="22" t="s">
        <v>26</v>
      </c>
      <c r="C105" s="23" t="s">
        <v>27</v>
      </c>
      <c r="D105" s="24">
        <f>I88</f>
        <v>10</v>
      </c>
      <c r="E105" s="25">
        <f>I87*(1+I88*I89)</f>
        <v>9008.9999999999982</v>
      </c>
      <c r="F105" s="12">
        <f t="shared" si="0"/>
        <v>9000</v>
      </c>
      <c r="G105" s="25">
        <f>$I$10</f>
        <v>1.6000000000003638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7">
        <f>I92</f>
        <v>4.1368058323860188E-2</v>
      </c>
      <c r="T105" s="28">
        <f>I90</f>
        <v>9009</v>
      </c>
    </row>
    <row r="107" spans="1:20" ht="65" customHeight="1" x14ac:dyDescent="0.2">
      <c r="B107" s="40" t="s">
        <v>37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8" x14ac:dyDescent="0.2">
      <c r="C109" s="2"/>
      <c r="D109" s="2"/>
      <c r="E109" s="94" t="s">
        <v>52</v>
      </c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1" spans="1:20" x14ac:dyDescent="0.2">
      <c r="B111" s="87" t="s">
        <v>0</v>
      </c>
      <c r="C111" s="88"/>
      <c r="D111" s="88"/>
      <c r="E111" s="88"/>
      <c r="F111" s="88"/>
      <c r="G111" s="89"/>
      <c r="H111" s="32"/>
      <c r="I111" s="90">
        <v>45383</v>
      </c>
      <c r="J111" s="91"/>
      <c r="K111" s="81" t="s">
        <v>38</v>
      </c>
      <c r="L111" s="82"/>
      <c r="M111" s="82"/>
      <c r="N111" s="82"/>
      <c r="O111" s="83"/>
    </row>
    <row r="112" spans="1:20" x14ac:dyDescent="0.2">
      <c r="B112" s="58" t="s">
        <v>1</v>
      </c>
      <c r="C112" s="59"/>
      <c r="D112" s="59"/>
      <c r="E112" s="59"/>
      <c r="F112" s="59"/>
      <c r="G112" s="60"/>
      <c r="H112" s="3"/>
      <c r="I112" s="92">
        <v>8600</v>
      </c>
      <c r="J112" s="93"/>
      <c r="K112" s="81" t="s">
        <v>51</v>
      </c>
      <c r="L112" s="82"/>
      <c r="M112" s="82"/>
      <c r="N112" s="82"/>
      <c r="O112" s="83"/>
    </row>
    <row r="113" spans="1:20" x14ac:dyDescent="0.2">
      <c r="B113" s="58" t="s">
        <v>33</v>
      </c>
      <c r="C113" s="59"/>
      <c r="D113" s="59"/>
      <c r="E113" s="59"/>
      <c r="F113" s="59"/>
      <c r="G113" s="60"/>
      <c r="H113" s="3"/>
      <c r="I113" s="79">
        <v>16</v>
      </c>
      <c r="J113" s="80"/>
      <c r="K113" s="81" t="s">
        <v>42</v>
      </c>
      <c r="L113" s="82"/>
      <c r="M113" s="82"/>
      <c r="N113" s="82"/>
      <c r="O113" s="83"/>
    </row>
    <row r="114" spans="1:20" x14ac:dyDescent="0.2">
      <c r="B114" s="58" t="s">
        <v>50</v>
      </c>
      <c r="C114" s="59"/>
      <c r="D114" s="59"/>
      <c r="E114" s="59"/>
      <c r="F114" s="59"/>
      <c r="G114" s="60"/>
      <c r="H114" s="3"/>
      <c r="I114" s="61">
        <v>0.01</v>
      </c>
      <c r="J114" s="62"/>
      <c r="K114" s="76">
        <f>I112*(1+I113*I114)</f>
        <v>9976</v>
      </c>
      <c r="L114" s="77"/>
      <c r="M114" s="77"/>
      <c r="N114" s="77"/>
      <c r="O114" s="78"/>
    </row>
    <row r="115" spans="1:20" x14ac:dyDescent="0.2">
      <c r="B115" s="58" t="s">
        <v>2</v>
      </c>
      <c r="C115" s="59"/>
      <c r="D115" s="59"/>
      <c r="E115" s="59"/>
      <c r="F115" s="59"/>
      <c r="G115" s="60"/>
      <c r="H115" s="3"/>
      <c r="I115" s="69">
        <f>I112*I114*I113+I112</f>
        <v>9976</v>
      </c>
      <c r="J115" s="70"/>
      <c r="K115" s="58"/>
      <c r="L115" s="59"/>
      <c r="M115" s="59"/>
      <c r="N115" s="59"/>
      <c r="O115" s="63"/>
    </row>
    <row r="116" spans="1:20" x14ac:dyDescent="0.2">
      <c r="B116" s="58" t="s">
        <v>3</v>
      </c>
      <c r="C116" s="59"/>
      <c r="D116" s="59"/>
      <c r="E116" s="59"/>
      <c r="F116" s="59"/>
      <c r="G116" s="60"/>
      <c r="H116" s="3"/>
      <c r="I116" s="69">
        <f>I115-I112</f>
        <v>1376</v>
      </c>
      <c r="J116" s="70"/>
      <c r="K116" s="58"/>
      <c r="L116" s="59"/>
      <c r="M116" s="59"/>
      <c r="N116" s="59"/>
      <c r="O116" s="63"/>
    </row>
    <row r="117" spans="1:20" x14ac:dyDescent="0.2">
      <c r="B117" s="58" t="s">
        <v>4</v>
      </c>
      <c r="C117" s="59"/>
      <c r="D117" s="59"/>
      <c r="E117" s="59"/>
      <c r="F117" s="59"/>
      <c r="G117" s="60"/>
      <c r="H117" s="3"/>
      <c r="I117" s="61">
        <f>XIRR(E128:E129,C128:C129)</f>
        <v>36.023522758483878</v>
      </c>
      <c r="J117" s="62"/>
      <c r="K117" s="58"/>
      <c r="L117" s="59"/>
      <c r="M117" s="59"/>
      <c r="N117" s="59"/>
      <c r="O117" s="63"/>
    </row>
    <row r="118" spans="1:20" x14ac:dyDescent="0.2">
      <c r="B118" s="58" t="s">
        <v>32</v>
      </c>
      <c r="C118" s="59"/>
      <c r="D118" s="59"/>
      <c r="E118" s="59"/>
      <c r="F118" s="59"/>
      <c r="G118" s="60"/>
      <c r="H118" s="3"/>
      <c r="I118" s="64" t="s">
        <v>30</v>
      </c>
      <c r="J118" s="65"/>
      <c r="K118" s="66"/>
      <c r="L118" s="67"/>
      <c r="M118" s="67"/>
      <c r="N118" s="67"/>
      <c r="O118" s="68"/>
    </row>
    <row r="119" spans="1:20" x14ac:dyDescent="0.2">
      <c r="B119" s="58" t="s">
        <v>31</v>
      </c>
      <c r="C119" s="59"/>
      <c r="D119" s="59"/>
      <c r="E119" s="59"/>
      <c r="F119" s="59"/>
      <c r="G119" s="60"/>
      <c r="H119" s="3"/>
      <c r="I119" s="64" t="s">
        <v>30</v>
      </c>
      <c r="J119" s="65"/>
      <c r="K119" s="66"/>
      <c r="L119" s="67"/>
      <c r="M119" s="67"/>
      <c r="N119" s="67"/>
      <c r="O119" s="68"/>
    </row>
    <row r="120" spans="1:20" ht="16" customHeight="1" x14ac:dyDescent="0.2">
      <c r="B120" s="71" t="s">
        <v>35</v>
      </c>
      <c r="C120" s="72"/>
      <c r="D120" s="72"/>
      <c r="E120" s="72"/>
      <c r="F120" s="72"/>
      <c r="G120" s="72"/>
      <c r="H120" s="34"/>
      <c r="I120" s="73">
        <f>ROUND(K114,2)</f>
        <v>9976</v>
      </c>
      <c r="J120" s="74"/>
      <c r="K120" s="35"/>
      <c r="L120" s="36"/>
      <c r="M120" s="36"/>
      <c r="N120" s="36"/>
      <c r="O120" s="37"/>
    </row>
    <row r="121" spans="1:20" x14ac:dyDescent="0.2">
      <c r="B121" s="55" t="s">
        <v>5</v>
      </c>
      <c r="C121" s="56"/>
      <c r="D121" s="56"/>
      <c r="E121" s="56"/>
      <c r="F121" s="56"/>
      <c r="G121" s="75"/>
      <c r="H121" s="33"/>
      <c r="I121" s="53">
        <f>I111+I113-1</f>
        <v>45398</v>
      </c>
      <c r="J121" s="54"/>
      <c r="K121" s="55"/>
      <c r="L121" s="56"/>
      <c r="M121" s="56"/>
      <c r="N121" s="56"/>
      <c r="O121" s="57"/>
    </row>
    <row r="123" spans="1:20" ht="16" customHeight="1" x14ac:dyDescent="0.2">
      <c r="B123" s="48" t="s">
        <v>6</v>
      </c>
      <c r="C123" s="51" t="s">
        <v>7</v>
      </c>
      <c r="D123" s="51" t="s">
        <v>8</v>
      </c>
      <c r="E123" s="51" t="s">
        <v>36</v>
      </c>
      <c r="F123" s="52" t="s">
        <v>9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1" t="s">
        <v>4</v>
      </c>
      <c r="T123" s="41" t="s">
        <v>2</v>
      </c>
    </row>
    <row r="124" spans="1:20" ht="16" customHeight="1" x14ac:dyDescent="0.2">
      <c r="B124" s="49"/>
      <c r="C124" s="44"/>
      <c r="D124" s="44"/>
      <c r="E124" s="44"/>
      <c r="F124" s="44" t="s">
        <v>10</v>
      </c>
      <c r="G124" s="44" t="s">
        <v>11</v>
      </c>
      <c r="H124" s="44" t="s">
        <v>34</v>
      </c>
      <c r="I124" s="46" t="s">
        <v>12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44"/>
      <c r="T124" s="42"/>
    </row>
    <row r="125" spans="1:20" ht="16" customHeight="1" x14ac:dyDescent="0.2">
      <c r="B125" s="49"/>
      <c r="C125" s="44"/>
      <c r="D125" s="44"/>
      <c r="E125" s="44"/>
      <c r="F125" s="44"/>
      <c r="G125" s="44"/>
      <c r="H125" s="44"/>
      <c r="I125" s="46" t="s">
        <v>13</v>
      </c>
      <c r="J125" s="46"/>
      <c r="K125" s="46"/>
      <c r="L125" s="47" t="s">
        <v>18</v>
      </c>
      <c r="M125" s="47"/>
      <c r="N125" s="46" t="s">
        <v>14</v>
      </c>
      <c r="O125" s="46"/>
      <c r="P125" s="46"/>
      <c r="Q125" s="46"/>
      <c r="R125" s="46"/>
      <c r="S125" s="44"/>
      <c r="T125" s="42"/>
    </row>
    <row r="126" spans="1:20" ht="118" x14ac:dyDescent="0.2">
      <c r="B126" s="50"/>
      <c r="C126" s="45"/>
      <c r="D126" s="45"/>
      <c r="E126" s="45"/>
      <c r="F126" s="45"/>
      <c r="G126" s="45"/>
      <c r="H126" s="45"/>
      <c r="I126" s="5" t="s">
        <v>15</v>
      </c>
      <c r="J126" s="5" t="s">
        <v>16</v>
      </c>
      <c r="K126" s="5" t="s">
        <v>17</v>
      </c>
      <c r="L126" s="5" t="s">
        <v>19</v>
      </c>
      <c r="M126" s="5" t="s">
        <v>20</v>
      </c>
      <c r="N126" s="5" t="s">
        <v>21</v>
      </c>
      <c r="O126" s="5" t="s">
        <v>22</v>
      </c>
      <c r="P126" s="5" t="s">
        <v>23</v>
      </c>
      <c r="Q126" s="5" t="s">
        <v>24</v>
      </c>
      <c r="R126" s="5" t="s">
        <v>25</v>
      </c>
      <c r="S126" s="45"/>
      <c r="T126" s="43"/>
    </row>
    <row r="127" spans="1:20" x14ac:dyDescent="0.2">
      <c r="B127" s="6">
        <v>1</v>
      </c>
      <c r="C127" s="7">
        <v>2</v>
      </c>
      <c r="D127" s="7">
        <v>3</v>
      </c>
      <c r="E127" s="7">
        <v>4</v>
      </c>
      <c r="F127" s="7">
        <v>5</v>
      </c>
      <c r="G127" s="7">
        <v>6</v>
      </c>
      <c r="H127" s="7">
        <v>7</v>
      </c>
      <c r="I127" s="7">
        <v>8</v>
      </c>
      <c r="J127" s="7">
        <v>9</v>
      </c>
      <c r="K127" s="7">
        <v>10</v>
      </c>
      <c r="L127" s="7">
        <v>11</v>
      </c>
      <c r="M127" s="7">
        <v>12</v>
      </c>
      <c r="N127" s="7">
        <v>13</v>
      </c>
      <c r="O127" s="7">
        <v>14</v>
      </c>
      <c r="P127" s="7">
        <v>15</v>
      </c>
      <c r="Q127" s="7">
        <v>16</v>
      </c>
      <c r="R127" s="7">
        <v>17</v>
      </c>
      <c r="S127" s="7">
        <v>18</v>
      </c>
      <c r="T127" s="8">
        <v>19</v>
      </c>
    </row>
    <row r="128" spans="1:20" x14ac:dyDescent="0.2">
      <c r="A128" s="31"/>
      <c r="B128" s="9">
        <v>1</v>
      </c>
      <c r="C128" s="10">
        <f>I111</f>
        <v>45383</v>
      </c>
      <c r="D128" s="11" t="s">
        <v>27</v>
      </c>
      <c r="E128" s="12">
        <f>-I112</f>
        <v>-8600</v>
      </c>
      <c r="F128" s="12">
        <f>I112</f>
        <v>8600</v>
      </c>
      <c r="G128" s="11" t="s">
        <v>27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1" t="s">
        <v>27</v>
      </c>
      <c r="T128" s="14" t="s">
        <v>27</v>
      </c>
    </row>
    <row r="129" spans="1:20" x14ac:dyDescent="0.2">
      <c r="A129" s="31"/>
      <c r="B129" s="15">
        <v>2</v>
      </c>
      <c r="C129" s="16">
        <f>I121</f>
        <v>45398</v>
      </c>
      <c r="D129" s="17">
        <f>I113</f>
        <v>16</v>
      </c>
      <c r="E129" s="18">
        <f>I112*(1+I113*I114)</f>
        <v>9976</v>
      </c>
      <c r="F129" s="18">
        <f>I112</f>
        <v>8600</v>
      </c>
      <c r="G129" s="18">
        <f>I116</f>
        <v>1376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20" t="s">
        <v>27</v>
      </c>
      <c r="T129" s="21" t="s">
        <v>27</v>
      </c>
    </row>
    <row r="130" spans="1:20" x14ac:dyDescent="0.2">
      <c r="A130" s="31"/>
      <c r="B130" s="22" t="s">
        <v>26</v>
      </c>
      <c r="C130" s="23" t="s">
        <v>27</v>
      </c>
      <c r="D130" s="24">
        <f>I113</f>
        <v>16</v>
      </c>
      <c r="E130" s="25">
        <f>I112*(1+I113*I114)</f>
        <v>9976</v>
      </c>
      <c r="F130" s="25">
        <f>I112</f>
        <v>8600</v>
      </c>
      <c r="G130" s="25">
        <f>I116</f>
        <v>1376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7">
        <f>I117</f>
        <v>36.023522758483878</v>
      </c>
      <c r="T130" s="28">
        <f>I115</f>
        <v>9976</v>
      </c>
    </row>
    <row r="132" spans="1:20" ht="67" customHeight="1" x14ac:dyDescent="0.2">
      <c r="B132" s="40" t="s">
        <v>37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4" spans="1:20" ht="18" x14ac:dyDescent="0.2">
      <c r="C134" s="2"/>
      <c r="D134" s="2"/>
      <c r="E134" s="86" t="s">
        <v>54</v>
      </c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</row>
    <row r="136" spans="1:20" x14ac:dyDescent="0.2">
      <c r="B136" s="87" t="s">
        <v>0</v>
      </c>
      <c r="C136" s="88"/>
      <c r="D136" s="88"/>
      <c r="E136" s="88"/>
      <c r="F136" s="88"/>
      <c r="G136" s="89"/>
      <c r="H136" s="32"/>
      <c r="I136" s="90">
        <v>45435</v>
      </c>
      <c r="J136" s="91"/>
      <c r="K136" s="81" t="s">
        <v>38</v>
      </c>
      <c r="L136" s="82"/>
      <c r="M136" s="82"/>
      <c r="N136" s="82"/>
      <c r="O136" s="83"/>
    </row>
    <row r="137" spans="1:20" x14ac:dyDescent="0.2">
      <c r="B137" s="58" t="s">
        <v>1</v>
      </c>
      <c r="C137" s="59"/>
      <c r="D137" s="59"/>
      <c r="E137" s="59"/>
      <c r="F137" s="59"/>
      <c r="G137" s="60"/>
      <c r="H137" s="3"/>
      <c r="I137" s="92">
        <v>8500</v>
      </c>
      <c r="J137" s="93"/>
      <c r="K137" s="81" t="s">
        <v>55</v>
      </c>
      <c r="L137" s="82"/>
      <c r="M137" s="82"/>
      <c r="N137" s="82"/>
      <c r="O137" s="83"/>
    </row>
    <row r="138" spans="1:20" x14ac:dyDescent="0.2">
      <c r="B138" s="58" t="s">
        <v>33</v>
      </c>
      <c r="C138" s="59"/>
      <c r="D138" s="59"/>
      <c r="E138" s="59"/>
      <c r="F138" s="59"/>
      <c r="G138" s="60"/>
      <c r="H138" s="3"/>
      <c r="I138" s="79">
        <v>30</v>
      </c>
      <c r="J138" s="80"/>
      <c r="K138" s="81" t="s">
        <v>41</v>
      </c>
      <c r="L138" s="82"/>
      <c r="M138" s="82"/>
      <c r="N138" s="82"/>
      <c r="O138" s="83"/>
    </row>
    <row r="139" spans="1:20" x14ac:dyDescent="0.2">
      <c r="B139" s="58" t="s">
        <v>43</v>
      </c>
      <c r="C139" s="59"/>
      <c r="D139" s="59"/>
      <c r="E139" s="59"/>
      <c r="F139" s="59"/>
      <c r="G139" s="60"/>
      <c r="H139" s="3"/>
      <c r="I139" s="84">
        <v>0</v>
      </c>
      <c r="J139" s="85"/>
      <c r="K139" s="81" t="s">
        <v>49</v>
      </c>
      <c r="L139" s="82"/>
      <c r="M139" s="82"/>
      <c r="N139" s="82"/>
      <c r="O139" s="83"/>
    </row>
    <row r="140" spans="1:20" x14ac:dyDescent="0.2">
      <c r="B140" s="58" t="s">
        <v>50</v>
      </c>
      <c r="C140" s="59"/>
      <c r="D140" s="59"/>
      <c r="E140" s="59"/>
      <c r="F140" s="59"/>
      <c r="G140" s="60"/>
      <c r="H140" s="3"/>
      <c r="I140" s="61">
        <v>1.4999999999999999E-2</v>
      </c>
      <c r="J140" s="62"/>
      <c r="K140" s="76">
        <f>I137*(1+I138*I140)</f>
        <v>12325</v>
      </c>
      <c r="L140" s="77"/>
      <c r="M140" s="77"/>
      <c r="N140" s="77"/>
      <c r="O140" s="78"/>
    </row>
    <row r="141" spans="1:20" x14ac:dyDescent="0.2">
      <c r="B141" s="58" t="s">
        <v>2</v>
      </c>
      <c r="C141" s="59"/>
      <c r="D141" s="59"/>
      <c r="E141" s="59"/>
      <c r="F141" s="59"/>
      <c r="G141" s="60"/>
      <c r="H141" s="3"/>
      <c r="I141" s="69">
        <f>I137*I140*I138+I137</f>
        <v>12325</v>
      </c>
      <c r="J141" s="70"/>
      <c r="K141" s="58"/>
      <c r="L141" s="59"/>
      <c r="M141" s="59"/>
      <c r="N141" s="59"/>
      <c r="O141" s="63"/>
    </row>
    <row r="142" spans="1:20" x14ac:dyDescent="0.2">
      <c r="B142" s="58" t="s">
        <v>3</v>
      </c>
      <c r="C142" s="59"/>
      <c r="D142" s="59"/>
      <c r="E142" s="59"/>
      <c r="F142" s="59"/>
      <c r="G142" s="60"/>
      <c r="H142" s="3"/>
      <c r="I142" s="69">
        <f>I141-I137</f>
        <v>3825</v>
      </c>
      <c r="J142" s="70"/>
      <c r="K142" s="58"/>
      <c r="L142" s="59"/>
      <c r="M142" s="59"/>
      <c r="N142" s="59"/>
      <c r="O142" s="63"/>
    </row>
    <row r="143" spans="1:20" x14ac:dyDescent="0.2">
      <c r="B143" s="58" t="s">
        <v>4</v>
      </c>
      <c r="C143" s="59"/>
      <c r="D143" s="59"/>
      <c r="E143" s="59"/>
      <c r="F143" s="59"/>
      <c r="G143" s="60"/>
      <c r="H143" s="3"/>
      <c r="I143" s="61">
        <f>XIRR(E154:E155,C154:C155)</f>
        <v>106.40167770385743</v>
      </c>
      <c r="J143" s="62"/>
      <c r="K143" s="58"/>
      <c r="L143" s="59"/>
      <c r="M143" s="59"/>
      <c r="N143" s="59"/>
      <c r="O143" s="63"/>
    </row>
    <row r="144" spans="1:20" x14ac:dyDescent="0.2">
      <c r="B144" s="58" t="s">
        <v>32</v>
      </c>
      <c r="C144" s="59"/>
      <c r="D144" s="59"/>
      <c r="E144" s="59"/>
      <c r="F144" s="59"/>
      <c r="G144" s="60"/>
      <c r="H144" s="3"/>
      <c r="I144" s="64" t="s">
        <v>30</v>
      </c>
      <c r="J144" s="65"/>
      <c r="K144" s="66"/>
      <c r="L144" s="67"/>
      <c r="M144" s="67"/>
      <c r="N144" s="67"/>
      <c r="O144" s="68"/>
    </row>
    <row r="145" spans="1:20" x14ac:dyDescent="0.2">
      <c r="B145" s="58" t="s">
        <v>31</v>
      </c>
      <c r="C145" s="59"/>
      <c r="D145" s="59"/>
      <c r="E145" s="59"/>
      <c r="F145" s="59"/>
      <c r="G145" s="60"/>
      <c r="H145" s="3"/>
      <c r="I145" s="64" t="s">
        <v>30</v>
      </c>
      <c r="J145" s="65"/>
      <c r="K145" s="66"/>
      <c r="L145" s="67"/>
      <c r="M145" s="67"/>
      <c r="N145" s="67"/>
      <c r="O145" s="68"/>
    </row>
    <row r="146" spans="1:20" ht="16" customHeight="1" x14ac:dyDescent="0.2">
      <c r="B146" s="71" t="s">
        <v>35</v>
      </c>
      <c r="C146" s="72"/>
      <c r="D146" s="72"/>
      <c r="E146" s="72"/>
      <c r="F146" s="72"/>
      <c r="G146" s="72"/>
      <c r="H146" s="34"/>
      <c r="I146" s="73">
        <f>I141</f>
        <v>12325</v>
      </c>
      <c r="J146" s="74"/>
      <c r="K146" s="35"/>
      <c r="L146" s="36"/>
      <c r="M146" s="36"/>
      <c r="N146" s="36"/>
      <c r="O146" s="37"/>
    </row>
    <row r="147" spans="1:20" x14ac:dyDescent="0.2">
      <c r="B147" s="55" t="s">
        <v>5</v>
      </c>
      <c r="C147" s="56"/>
      <c r="D147" s="56"/>
      <c r="E147" s="56"/>
      <c r="F147" s="56"/>
      <c r="G147" s="75"/>
      <c r="H147" s="33"/>
      <c r="I147" s="53">
        <f>I136+I138-1</f>
        <v>45464</v>
      </c>
      <c r="J147" s="54"/>
      <c r="K147" s="55"/>
      <c r="L147" s="56"/>
      <c r="M147" s="56"/>
      <c r="N147" s="56"/>
      <c r="O147" s="57"/>
    </row>
    <row r="149" spans="1:20" ht="16" customHeight="1" x14ac:dyDescent="0.2">
      <c r="B149" s="48" t="s">
        <v>6</v>
      </c>
      <c r="C149" s="51" t="s">
        <v>7</v>
      </c>
      <c r="D149" s="51" t="s">
        <v>8</v>
      </c>
      <c r="E149" s="51" t="s">
        <v>36</v>
      </c>
      <c r="F149" s="52" t="s">
        <v>9</v>
      </c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1" t="s">
        <v>4</v>
      </c>
      <c r="T149" s="41" t="s">
        <v>2</v>
      </c>
    </row>
    <row r="150" spans="1:20" ht="16" customHeight="1" x14ac:dyDescent="0.2">
      <c r="B150" s="49"/>
      <c r="C150" s="44"/>
      <c r="D150" s="44"/>
      <c r="E150" s="44"/>
      <c r="F150" s="44" t="s">
        <v>10</v>
      </c>
      <c r="G150" s="44" t="s">
        <v>11</v>
      </c>
      <c r="H150" s="44" t="s">
        <v>34</v>
      </c>
      <c r="I150" s="46" t="s">
        <v>12</v>
      </c>
      <c r="J150" s="46"/>
      <c r="K150" s="46"/>
      <c r="L150" s="46"/>
      <c r="M150" s="46"/>
      <c r="N150" s="46"/>
      <c r="O150" s="46"/>
      <c r="P150" s="46"/>
      <c r="Q150" s="46"/>
      <c r="R150" s="46"/>
      <c r="S150" s="44"/>
      <c r="T150" s="42"/>
    </row>
    <row r="151" spans="1:20" ht="16" customHeight="1" x14ac:dyDescent="0.2">
      <c r="B151" s="49"/>
      <c r="C151" s="44"/>
      <c r="D151" s="44"/>
      <c r="E151" s="44"/>
      <c r="F151" s="44"/>
      <c r="G151" s="44"/>
      <c r="H151" s="44"/>
      <c r="I151" s="46" t="s">
        <v>13</v>
      </c>
      <c r="J151" s="46"/>
      <c r="K151" s="46"/>
      <c r="L151" s="47" t="s">
        <v>18</v>
      </c>
      <c r="M151" s="47"/>
      <c r="N151" s="46" t="s">
        <v>14</v>
      </c>
      <c r="O151" s="46"/>
      <c r="P151" s="46"/>
      <c r="Q151" s="46"/>
      <c r="R151" s="46"/>
      <c r="S151" s="44"/>
      <c r="T151" s="42"/>
    </row>
    <row r="152" spans="1:20" ht="118" x14ac:dyDescent="0.2">
      <c r="B152" s="50"/>
      <c r="C152" s="45"/>
      <c r="D152" s="45"/>
      <c r="E152" s="45"/>
      <c r="F152" s="45"/>
      <c r="G152" s="45"/>
      <c r="H152" s="45"/>
      <c r="I152" s="5" t="s">
        <v>15</v>
      </c>
      <c r="J152" s="5" t="s">
        <v>16</v>
      </c>
      <c r="K152" s="5" t="s">
        <v>17</v>
      </c>
      <c r="L152" s="5" t="s">
        <v>19</v>
      </c>
      <c r="M152" s="5" t="s">
        <v>20</v>
      </c>
      <c r="N152" s="5" t="s">
        <v>21</v>
      </c>
      <c r="O152" s="5" t="s">
        <v>22</v>
      </c>
      <c r="P152" s="5" t="s">
        <v>23</v>
      </c>
      <c r="Q152" s="5" t="s">
        <v>24</v>
      </c>
      <c r="R152" s="5" t="s">
        <v>25</v>
      </c>
      <c r="S152" s="45"/>
      <c r="T152" s="43"/>
    </row>
    <row r="153" spans="1:20" x14ac:dyDescent="0.2">
      <c r="B153" s="6">
        <v>1</v>
      </c>
      <c r="C153" s="7">
        <v>2</v>
      </c>
      <c r="D153" s="7">
        <v>3</v>
      </c>
      <c r="E153" s="7">
        <v>4</v>
      </c>
      <c r="F153" s="7">
        <v>5</v>
      </c>
      <c r="G153" s="7">
        <v>6</v>
      </c>
      <c r="H153" s="7">
        <v>7</v>
      </c>
      <c r="I153" s="7">
        <v>8</v>
      </c>
      <c r="J153" s="7">
        <v>9</v>
      </c>
      <c r="K153" s="7">
        <v>10</v>
      </c>
      <c r="L153" s="7">
        <v>11</v>
      </c>
      <c r="M153" s="7">
        <v>12</v>
      </c>
      <c r="N153" s="7">
        <v>13</v>
      </c>
      <c r="O153" s="7">
        <v>14</v>
      </c>
      <c r="P153" s="7">
        <v>15</v>
      </c>
      <c r="Q153" s="7">
        <v>16</v>
      </c>
      <c r="R153" s="7">
        <v>17</v>
      </c>
      <c r="S153" s="7">
        <v>18</v>
      </c>
      <c r="T153" s="8">
        <v>19</v>
      </c>
    </row>
    <row r="154" spans="1:20" x14ac:dyDescent="0.2">
      <c r="A154" s="31"/>
      <c r="B154" s="9">
        <v>1</v>
      </c>
      <c r="C154" s="10">
        <f>I136</f>
        <v>45435</v>
      </c>
      <c r="D154" s="11" t="s">
        <v>27</v>
      </c>
      <c r="E154" s="12">
        <f>-I137</f>
        <v>-8500</v>
      </c>
      <c r="F154" s="12">
        <f>I137</f>
        <v>8500</v>
      </c>
      <c r="G154" s="11" t="s">
        <v>27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1" t="s">
        <v>27</v>
      </c>
      <c r="T154" s="14" t="s">
        <v>27</v>
      </c>
    </row>
    <row r="155" spans="1:20" x14ac:dyDescent="0.2">
      <c r="A155" s="31"/>
      <c r="B155" s="15">
        <v>2</v>
      </c>
      <c r="C155" s="16">
        <f>I147</f>
        <v>45464</v>
      </c>
      <c r="D155" s="17">
        <f>I138</f>
        <v>30</v>
      </c>
      <c r="E155" s="18">
        <f>I137*(1+I138*I140)</f>
        <v>12325</v>
      </c>
      <c r="F155" s="18">
        <f>I137</f>
        <v>8500</v>
      </c>
      <c r="G155" s="18">
        <f>I142</f>
        <v>3825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20" t="s">
        <v>27</v>
      </c>
      <c r="T155" s="21" t="s">
        <v>27</v>
      </c>
    </row>
    <row r="156" spans="1:20" x14ac:dyDescent="0.2">
      <c r="A156" s="31"/>
      <c r="B156" s="22" t="s">
        <v>26</v>
      </c>
      <c r="C156" s="23" t="s">
        <v>27</v>
      </c>
      <c r="D156" s="24">
        <f>I138</f>
        <v>30</v>
      </c>
      <c r="E156" s="25">
        <f>I137*(1+I138*I140)</f>
        <v>12325</v>
      </c>
      <c r="F156" s="25">
        <f>I137</f>
        <v>8500</v>
      </c>
      <c r="G156" s="25">
        <f>I142</f>
        <v>3825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7">
        <f>I143</f>
        <v>106.40167770385743</v>
      </c>
      <c r="T156" s="28">
        <f>I141</f>
        <v>12325</v>
      </c>
    </row>
    <row r="158" spans="1:20" ht="66" customHeight="1" x14ac:dyDescent="0.2">
      <c r="B158" s="40" t="s">
        <v>37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</row>
  </sheetData>
  <sheetProtection algorithmName="SHA-512" hashValue="lSaosdP6EASpIC6yXimiaOw0LbzeKO1bjOxv4VLcgWQw2tciCInGBnyLOJliL+Xl5IYu02B8UuFKl3CUNwJhMQ==" saltValue="Vimwkn1QkVnIkUFgRrxOGg==" spinCount="100000" sheet="1" objects="1" scenarios="1"/>
  <protectedRanges>
    <protectedRange sqref="I136:J139" name="Диапазон6"/>
    <protectedRange sqref="I111:J113" name="Диапазон5"/>
    <protectedRange sqref="I86:J88" name="Диапазон4"/>
    <protectedRange sqref="I57:J60" name="Диапазон3"/>
    <protectedRange sqref="I5:J7 I31:J31" name="Диапазон1"/>
    <protectedRange sqref="I32:J33" name="Диапазон2"/>
  </protectedRanges>
  <mergeCells count="298">
    <mergeCell ref="G1:V1"/>
    <mergeCell ref="F82:U82"/>
    <mergeCell ref="B7:G7"/>
    <mergeCell ref="I7:J7"/>
    <mergeCell ref="K7:O7"/>
    <mergeCell ref="E3:T3"/>
    <mergeCell ref="B5:G5"/>
    <mergeCell ref="I5:J5"/>
    <mergeCell ref="K5:O5"/>
    <mergeCell ref="B6:G6"/>
    <mergeCell ref="I6:J6"/>
    <mergeCell ref="K6:O6"/>
    <mergeCell ref="B10:G10"/>
    <mergeCell ref="I10:J10"/>
    <mergeCell ref="K10:O10"/>
    <mergeCell ref="B11:G11"/>
    <mergeCell ref="I11:J11"/>
    <mergeCell ref="K11:O11"/>
    <mergeCell ref="B8:G8"/>
    <mergeCell ref="I8:J8"/>
    <mergeCell ref="K8:O8"/>
    <mergeCell ref="B9:G9"/>
    <mergeCell ref="I9:J9"/>
    <mergeCell ref="K9:O9"/>
    <mergeCell ref="B14:G14"/>
    <mergeCell ref="I14:J14"/>
    <mergeCell ref="K14:O14"/>
    <mergeCell ref="B15:G15"/>
    <mergeCell ref="I15:J15"/>
    <mergeCell ref="K15:O15"/>
    <mergeCell ref="B12:G12"/>
    <mergeCell ref="I12:J12"/>
    <mergeCell ref="K12:O12"/>
    <mergeCell ref="B13:G13"/>
    <mergeCell ref="I13:J13"/>
    <mergeCell ref="K13:O13"/>
    <mergeCell ref="B26:T26"/>
    <mergeCell ref="E29:T29"/>
    <mergeCell ref="B31:G31"/>
    <mergeCell ref="I31:J31"/>
    <mergeCell ref="K31:O31"/>
    <mergeCell ref="B32:G32"/>
    <mergeCell ref="I32:J32"/>
    <mergeCell ref="K32:O32"/>
    <mergeCell ref="T17:T20"/>
    <mergeCell ref="F18:F20"/>
    <mergeCell ref="G18:G20"/>
    <mergeCell ref="H18:H20"/>
    <mergeCell ref="I18:R18"/>
    <mergeCell ref="I19:K19"/>
    <mergeCell ref="L19:M19"/>
    <mergeCell ref="N19:R19"/>
    <mergeCell ref="B17:B20"/>
    <mergeCell ref="C17:C20"/>
    <mergeCell ref="D17:D20"/>
    <mergeCell ref="E17:E20"/>
    <mergeCell ref="F17:R17"/>
    <mergeCell ref="S17:S20"/>
    <mergeCell ref="B35:G35"/>
    <mergeCell ref="I35:J35"/>
    <mergeCell ref="K35:O35"/>
    <mergeCell ref="B36:G36"/>
    <mergeCell ref="I36:J36"/>
    <mergeCell ref="K36:O36"/>
    <mergeCell ref="B33:G33"/>
    <mergeCell ref="I33:J33"/>
    <mergeCell ref="K33:O33"/>
    <mergeCell ref="B34:G34"/>
    <mergeCell ref="I34:J34"/>
    <mergeCell ref="K34:O34"/>
    <mergeCell ref="B39:G39"/>
    <mergeCell ref="I39:J39"/>
    <mergeCell ref="K39:O39"/>
    <mergeCell ref="B40:G40"/>
    <mergeCell ref="I40:J40"/>
    <mergeCell ref="B41:G41"/>
    <mergeCell ref="I41:J41"/>
    <mergeCell ref="K41:O41"/>
    <mergeCell ref="B37:G37"/>
    <mergeCell ref="I37:J37"/>
    <mergeCell ref="K37:O37"/>
    <mergeCell ref="B38:G38"/>
    <mergeCell ref="I38:J38"/>
    <mergeCell ref="K38:O38"/>
    <mergeCell ref="B52:T52"/>
    <mergeCell ref="E55:T55"/>
    <mergeCell ref="B57:G57"/>
    <mergeCell ref="I57:J57"/>
    <mergeCell ref="K57:O57"/>
    <mergeCell ref="B58:G58"/>
    <mergeCell ref="I58:J58"/>
    <mergeCell ref="K58:O58"/>
    <mergeCell ref="T43:T46"/>
    <mergeCell ref="F44:F46"/>
    <mergeCell ref="G44:G46"/>
    <mergeCell ref="H44:H46"/>
    <mergeCell ref="I44:R44"/>
    <mergeCell ref="I45:K45"/>
    <mergeCell ref="L45:M45"/>
    <mergeCell ref="N45:R45"/>
    <mergeCell ref="B43:B46"/>
    <mergeCell ref="C43:C46"/>
    <mergeCell ref="D43:D46"/>
    <mergeCell ref="E43:E46"/>
    <mergeCell ref="F43:R43"/>
    <mergeCell ref="S43:S46"/>
    <mergeCell ref="B61:G61"/>
    <mergeCell ref="I61:J61"/>
    <mergeCell ref="K61:O61"/>
    <mergeCell ref="B62:G62"/>
    <mergeCell ref="I62:J62"/>
    <mergeCell ref="K62:O62"/>
    <mergeCell ref="B59:G59"/>
    <mergeCell ref="I59:J59"/>
    <mergeCell ref="K59:O59"/>
    <mergeCell ref="B60:G60"/>
    <mergeCell ref="I60:J60"/>
    <mergeCell ref="K60:O60"/>
    <mergeCell ref="B65:G65"/>
    <mergeCell ref="I65:J65"/>
    <mergeCell ref="K65:O65"/>
    <mergeCell ref="B66:G66"/>
    <mergeCell ref="I66:J66"/>
    <mergeCell ref="K66:O66"/>
    <mergeCell ref="B63:G63"/>
    <mergeCell ref="I63:J63"/>
    <mergeCell ref="K63:O63"/>
    <mergeCell ref="B64:G64"/>
    <mergeCell ref="I64:J64"/>
    <mergeCell ref="K64:O64"/>
    <mergeCell ref="B67:G67"/>
    <mergeCell ref="I67:J67"/>
    <mergeCell ref="B68:G68"/>
    <mergeCell ref="I68:J68"/>
    <mergeCell ref="K68:O68"/>
    <mergeCell ref="B70:B73"/>
    <mergeCell ref="C70:C73"/>
    <mergeCell ref="D70:D73"/>
    <mergeCell ref="E70:E73"/>
    <mergeCell ref="F70:R70"/>
    <mergeCell ref="S70:S73"/>
    <mergeCell ref="T70:T73"/>
    <mergeCell ref="F71:F73"/>
    <mergeCell ref="G71:G73"/>
    <mergeCell ref="H71:H73"/>
    <mergeCell ref="I71:R71"/>
    <mergeCell ref="I72:K72"/>
    <mergeCell ref="L72:M72"/>
    <mergeCell ref="N72:R72"/>
    <mergeCell ref="B88:G88"/>
    <mergeCell ref="I88:J88"/>
    <mergeCell ref="K88:O88"/>
    <mergeCell ref="B89:G89"/>
    <mergeCell ref="I89:J89"/>
    <mergeCell ref="K89:O89"/>
    <mergeCell ref="B79:T79"/>
    <mergeCell ref="E84:T84"/>
    <mergeCell ref="B86:G86"/>
    <mergeCell ref="I86:J86"/>
    <mergeCell ref="K86:O86"/>
    <mergeCell ref="B87:G87"/>
    <mergeCell ref="I87:J87"/>
    <mergeCell ref="K87:O87"/>
    <mergeCell ref="B92:G92"/>
    <mergeCell ref="I92:J92"/>
    <mergeCell ref="K92:O92"/>
    <mergeCell ref="B93:G93"/>
    <mergeCell ref="I93:J93"/>
    <mergeCell ref="K93:O93"/>
    <mergeCell ref="B90:G90"/>
    <mergeCell ref="I90:J90"/>
    <mergeCell ref="K90:O90"/>
    <mergeCell ref="B91:G91"/>
    <mergeCell ref="I91:J91"/>
    <mergeCell ref="K91:O91"/>
    <mergeCell ref="B96:G96"/>
    <mergeCell ref="I96:J96"/>
    <mergeCell ref="K96:O96"/>
    <mergeCell ref="B98:B101"/>
    <mergeCell ref="C98:C101"/>
    <mergeCell ref="D98:D101"/>
    <mergeCell ref="E98:E101"/>
    <mergeCell ref="F98:R98"/>
    <mergeCell ref="B94:G94"/>
    <mergeCell ref="I94:J94"/>
    <mergeCell ref="K94:O94"/>
    <mergeCell ref="B95:G95"/>
    <mergeCell ref="I95:J95"/>
    <mergeCell ref="K95:O95"/>
    <mergeCell ref="B107:T107"/>
    <mergeCell ref="E109:T109"/>
    <mergeCell ref="B111:G111"/>
    <mergeCell ref="I111:J111"/>
    <mergeCell ref="K111:O111"/>
    <mergeCell ref="B112:G112"/>
    <mergeCell ref="I112:J112"/>
    <mergeCell ref="K112:O112"/>
    <mergeCell ref="S98:S101"/>
    <mergeCell ref="T98:T101"/>
    <mergeCell ref="F99:F101"/>
    <mergeCell ref="G99:G101"/>
    <mergeCell ref="H99:H101"/>
    <mergeCell ref="I99:R99"/>
    <mergeCell ref="I100:K100"/>
    <mergeCell ref="L100:M100"/>
    <mergeCell ref="N100:R100"/>
    <mergeCell ref="B115:G115"/>
    <mergeCell ref="I115:J115"/>
    <mergeCell ref="K115:O115"/>
    <mergeCell ref="B116:G116"/>
    <mergeCell ref="I116:J116"/>
    <mergeCell ref="K116:O116"/>
    <mergeCell ref="B113:G113"/>
    <mergeCell ref="I113:J113"/>
    <mergeCell ref="K113:O113"/>
    <mergeCell ref="B114:G114"/>
    <mergeCell ref="I114:J114"/>
    <mergeCell ref="K114:O114"/>
    <mergeCell ref="B119:G119"/>
    <mergeCell ref="I119:J119"/>
    <mergeCell ref="K119:O119"/>
    <mergeCell ref="B120:G120"/>
    <mergeCell ref="I120:J120"/>
    <mergeCell ref="B121:G121"/>
    <mergeCell ref="I121:J121"/>
    <mergeCell ref="K121:O121"/>
    <mergeCell ref="B117:G117"/>
    <mergeCell ref="I117:J117"/>
    <mergeCell ref="K117:O117"/>
    <mergeCell ref="B118:G118"/>
    <mergeCell ref="I118:J118"/>
    <mergeCell ref="K118:O118"/>
    <mergeCell ref="B132:T132"/>
    <mergeCell ref="E134:T134"/>
    <mergeCell ref="B136:G136"/>
    <mergeCell ref="I136:J136"/>
    <mergeCell ref="K136:O136"/>
    <mergeCell ref="B137:G137"/>
    <mergeCell ref="I137:J137"/>
    <mergeCell ref="K137:O137"/>
    <mergeCell ref="T123:T126"/>
    <mergeCell ref="F124:F126"/>
    <mergeCell ref="G124:G126"/>
    <mergeCell ref="H124:H126"/>
    <mergeCell ref="I124:R124"/>
    <mergeCell ref="I125:K125"/>
    <mergeCell ref="L125:M125"/>
    <mergeCell ref="N125:R125"/>
    <mergeCell ref="B123:B126"/>
    <mergeCell ref="C123:C126"/>
    <mergeCell ref="D123:D126"/>
    <mergeCell ref="E123:E126"/>
    <mergeCell ref="F123:R123"/>
    <mergeCell ref="S123:S126"/>
    <mergeCell ref="B140:G140"/>
    <mergeCell ref="I140:J140"/>
    <mergeCell ref="K140:O140"/>
    <mergeCell ref="B138:G138"/>
    <mergeCell ref="I138:J138"/>
    <mergeCell ref="K138:O138"/>
    <mergeCell ref="B139:G139"/>
    <mergeCell ref="I139:J139"/>
    <mergeCell ref="K139:O139"/>
    <mergeCell ref="I147:J147"/>
    <mergeCell ref="K147:O147"/>
    <mergeCell ref="B143:G143"/>
    <mergeCell ref="I143:J143"/>
    <mergeCell ref="K143:O143"/>
    <mergeCell ref="B144:G144"/>
    <mergeCell ref="I144:J144"/>
    <mergeCell ref="K144:O144"/>
    <mergeCell ref="B141:G141"/>
    <mergeCell ref="I141:J141"/>
    <mergeCell ref="K141:O141"/>
    <mergeCell ref="B142:G142"/>
    <mergeCell ref="I142:J142"/>
    <mergeCell ref="K142:O142"/>
    <mergeCell ref="B145:G145"/>
    <mergeCell ref="I145:J145"/>
    <mergeCell ref="K145:O145"/>
    <mergeCell ref="B146:G146"/>
    <mergeCell ref="I146:J146"/>
    <mergeCell ref="B147:G147"/>
    <mergeCell ref="B158:T158"/>
    <mergeCell ref="T149:T152"/>
    <mergeCell ref="F150:F152"/>
    <mergeCell ref="G150:G152"/>
    <mergeCell ref="H150:H152"/>
    <mergeCell ref="I150:R150"/>
    <mergeCell ref="I151:K151"/>
    <mergeCell ref="L151:M151"/>
    <mergeCell ref="N151:R151"/>
    <mergeCell ref="B149:B152"/>
    <mergeCell ref="C149:C152"/>
    <mergeCell ref="D149:D152"/>
    <mergeCell ref="E149:E152"/>
    <mergeCell ref="F149:R149"/>
    <mergeCell ref="S149:S152"/>
  </mergeCells>
  <dataValidations count="11">
    <dataValidation type="whole" allowBlank="1" showInputMessage="1" showErrorMessage="1" errorTitle="Невірна сума промокоду" error="Введіть від 1 до 80 ( у числовому значенні)" sqref="I139:J139" xr:uid="{00000000-0002-0000-0000-000000000000}">
      <formula1>0</formula1>
      <formula2>80</formula2>
    </dataValidation>
    <dataValidation type="decimal" allowBlank="1" showErrorMessage="1" errorTitle="Невірна сума кредиту" error="Введіть суму: від 8 001 грн до 12 000 грн" promptTitle="Введіть суму кредиту" prompt="від 100 грн до 500 грн" sqref="I137:J137" xr:uid="{00000000-0002-0000-0000-000001000000}">
      <formula1>8001</formula1>
      <formula2>35000</formula2>
    </dataValidation>
    <dataValidation type="decimal" allowBlank="1" showErrorMessage="1" errorTitle="Невірна сума кредиту" error="Введіть суму: від 500 грн до 8 001 грн" promptTitle="Введіть суму кредиту" prompt="від 100 грн до 500 грн" sqref="I58:J58" xr:uid="{00000000-0002-0000-0000-000002000000}">
      <formula1>500</formula1>
      <formula2>8000</formula2>
    </dataValidation>
    <dataValidation type="whole" allowBlank="1" showErrorMessage="1" errorTitle="Невірний строк" error="Введіть строк кредитування: від 2 до 30 днів" promptTitle="Введіть строк кредитування" prompt="від 1 дня до 10 днів" sqref="I59:J59 I138:J138" xr:uid="{00000000-0002-0000-0000-000003000000}">
      <formula1>2</formula1>
      <formula2>30</formula2>
    </dataValidation>
    <dataValidation type="whole" allowBlank="1" showErrorMessage="1" errorTitle="Невірний строк" error="Введіть строк кредитування: від 16 до 30 днів" promptTitle="Введіть строк кредитування" prompt="від 1 дня до 10 днів" sqref="I33:J33 I113:J113" xr:uid="{00000000-0002-0000-0000-000004000000}">
      <formula1>16</formula1>
      <formula2>30</formula2>
    </dataValidation>
    <dataValidation type="whole" allowBlank="1" showErrorMessage="1" errorTitle="Невірний строк" error="Введіть строк кредитування: від 2 до 15 днів" promptTitle="Введіть строк кредитування" prompt="від 1 дня до 10 днів" sqref="I7:J7 I88:J88" xr:uid="{00000000-0002-0000-0000-000005000000}">
      <formula1>2</formula1>
      <formula2>15</formula2>
    </dataValidation>
    <dataValidation type="date" operator="greaterThan" allowBlank="1" showInputMessage="1" showErrorMessage="1" errorTitle="Невірна дата" error="Введіть дату від 19.04.2024" sqref="I57:J57 I86:J86 I111:J111 I5:J5 I31:J31" xr:uid="{00000000-0002-0000-0000-000006000000}">
      <formula1>45400</formula1>
    </dataValidation>
    <dataValidation type="decimal" allowBlank="1" showErrorMessage="1" errorTitle="Невірна сума кредиту" error="Введіть суму: від 100 грн до 8 001 грн" promptTitle="Введіть суму кредиту" prompt="від 100 грн до 500 грн" sqref="I32:J32 I6:J6" xr:uid="{00000000-0002-0000-0000-000007000000}">
      <formula1>100</formula1>
      <formula2>8000</formula2>
    </dataValidation>
    <dataValidation type="decimal" allowBlank="1" showErrorMessage="1" errorTitle="Невірна сума кредиту" error="Введіть суму: від 8 001 грн до 12 000 грн" promptTitle="Введіть суму кредиту" prompt="від 100 грн до 500 грн" sqref="I87:J87 I112:J112" xr:uid="{82355CF5-2306-AB4C-BD4B-087579A34C1D}">
      <formula1>8001</formula1>
      <formula2>18000</formula2>
    </dataValidation>
    <dataValidation type="whole" allowBlank="1" showInputMessage="1" showErrorMessage="1" errorTitle="Невірна сума промокоду" error="Введіть від 1 до 80 (у числовому значенні)" sqref="I60:J60" xr:uid="{4BCE4342-DE20-864E-95DE-1DC222A61982}">
      <formula1>0</formula1>
      <formula2>80</formula2>
    </dataValidation>
    <dataValidation type="date" operator="greaterThan" allowBlank="1" showInputMessage="1" showErrorMessage="1" errorTitle="Невірна дата" error="Введіть дату від 23.05.2024" sqref="I136:J136" xr:uid="{1EFABD70-C745-194C-A4D6-E0852305A3A2}">
      <formula1>45434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від 11.07.2024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Yurkanis Yulia</cp:lastModifiedBy>
  <dcterms:created xsi:type="dcterms:W3CDTF">2024-01-18T11:00:08Z</dcterms:created>
  <dcterms:modified xsi:type="dcterms:W3CDTF">2024-07-04T08:40:49Z</dcterms:modified>
</cp:coreProperties>
</file>